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ORDÃO 699\Portal de Transparência\Arquivos Portal de Transparência - AN\PCG\2016\"/>
    </mc:Choice>
  </mc:AlternateContent>
  <bookViews>
    <workbookView xWindow="0" yWindow="0" windowWidth="23040" windowHeight="8904" tabRatio="882"/>
  </bookViews>
  <sheets>
    <sheet name="Relação de Tabelas" sheetId="34" r:id="rId1"/>
    <sheet name="1. Receita Compulsória Líquida" sheetId="1" r:id="rId2"/>
    <sheet name="2.Custos Ed.Básica e Ed.Continu" sheetId="12" r:id="rId3"/>
    <sheet name="3.Atend._Ed.Básica e Ed.Continu" sheetId="20" r:id="rId4"/>
    <sheet name="4.Atend.Grat._Ed.Bás. e Ed.Cont" sheetId="22" r:id="rId5"/>
    <sheet name="5.Custo Atend_Ed.Bás. e Ed.Cont" sheetId="16" r:id="rId6"/>
    <sheet name="6.Custo Grat_Ed.Bás. e Cont." sheetId="18" r:id="rId7"/>
    <sheet name="7. Tabela Resumo" sheetId="32" r:id="rId8"/>
    <sheet name="Consolidação" sheetId="3" r:id="rId9"/>
  </sheets>
  <definedNames>
    <definedName name="_xlnm.Print_Area" localSheetId="1">'1. Receita Compulsória Líquida'!$A$2:$G$12</definedName>
    <definedName name="_xlnm.Print_Area" localSheetId="2">'2.Custos Ed.Básica e Ed.Continu'!$A$2:$G$12</definedName>
    <definedName name="_xlnm.Print_Area" localSheetId="3">'3.Atend._Ed.Básica e Ed.Continu'!$A$2:$K$9</definedName>
    <definedName name="_xlnm.Print_Area" localSheetId="0">'Relação de Tabelas'!$A$1:$H$42</definedName>
  </definedNames>
  <calcPr calcId="162913"/>
</workbook>
</file>

<file path=xl/calcChain.xml><?xml version="1.0" encoding="utf-8"?>
<calcChain xmlns="http://schemas.openxmlformats.org/spreadsheetml/2006/main">
  <c r="C28" i="3" l="1"/>
  <c r="C16" i="3"/>
  <c r="C9" i="3" l="1"/>
  <c r="C8" i="3"/>
  <c r="C7" i="3"/>
  <c r="Q8" i="18"/>
  <c r="Q8" i="16"/>
  <c r="G8" i="16"/>
  <c r="Q8" i="22"/>
  <c r="G8" i="22"/>
  <c r="Q8" i="20"/>
  <c r="G8" i="20"/>
  <c r="Q8" i="12"/>
  <c r="G8" i="12"/>
  <c r="D7" i="1"/>
  <c r="F7" i="1" s="1"/>
  <c r="C10" i="3" s="1"/>
  <c r="C18" i="3" s="1"/>
  <c r="A8" i="32" l="1"/>
  <c r="F8" i="32"/>
  <c r="G8" i="18"/>
  <c r="G8" i="32" s="1"/>
  <c r="H8" i="32" l="1"/>
  <c r="C22" i="3"/>
  <c r="E8" i="32"/>
  <c r="C27" i="3" l="1"/>
  <c r="B8" i="32"/>
  <c r="C8" i="32" l="1"/>
  <c r="C21" i="3"/>
  <c r="C12" i="3"/>
  <c r="C14" i="3" s="1"/>
  <c r="C25" i="3" l="1"/>
  <c r="C24" i="3"/>
</calcChain>
</file>

<file path=xl/sharedStrings.xml><?xml version="1.0" encoding="utf-8"?>
<sst xmlns="http://schemas.openxmlformats.org/spreadsheetml/2006/main" count="215" uniqueCount="107">
  <si>
    <t>Receita Compulsória Bruta</t>
  </si>
  <si>
    <t xml:space="preserve"> </t>
  </si>
  <si>
    <t>RECEITAS</t>
  </si>
  <si>
    <t>Receita de Contribuição Compulsória Bruta</t>
  </si>
  <si>
    <t>(=) Receita de Contribuição Compulsória Líquida (RCCL)</t>
  </si>
  <si>
    <t>DESPESAS</t>
  </si>
  <si>
    <t>em Gratuidade</t>
  </si>
  <si>
    <t>Resultado do Cumprimento da Aplicação de Recursos em Gratuidade</t>
  </si>
  <si>
    <t>Percentual da Receita Líquida de Contribuição Destinado à Gratuidade</t>
  </si>
  <si>
    <t>TABELA 1: Detalhamento da Receita de Contribuição Compulsória</t>
  </si>
  <si>
    <t>Nota:</t>
  </si>
  <si>
    <t>Notas:</t>
  </si>
  <si>
    <t>DESPESA TOTAL COM GRATUIDADE</t>
  </si>
  <si>
    <t>Ed. Básica</t>
  </si>
  <si>
    <t>Ed. Continuada</t>
  </si>
  <si>
    <t>Compromisso de Aplicação de Recursos em Educação¹</t>
  </si>
  <si>
    <t>Resultado do Cumprimento da Aplicação de Recursos em Educação</t>
  </si>
  <si>
    <t>Percentual da Receita Líquida de Contribuição Destinado à Educação</t>
  </si>
  <si>
    <t>Compromisso de Aplicação de Recursos em Gratuidade²</t>
  </si>
  <si>
    <r>
      <rPr>
        <b/>
        <sz val="10"/>
        <color theme="1"/>
        <rFont val="Calibri"/>
        <family val="2"/>
        <scheme val="minor"/>
      </rPr>
      <t>1. Compromisso de Aplicação de Recursos em Educação Básica e Continuada:</t>
    </r>
    <r>
      <rPr>
        <sz val="10"/>
        <color theme="1"/>
        <rFont val="Calibri"/>
        <family val="2"/>
        <scheme val="minor"/>
      </rPr>
      <t xml:space="preserve"> Corresponde à 33,33% da Receita Líquida de Contribuição Compulsória (RLCC);
</t>
    </r>
    <r>
      <rPr>
        <b/>
        <sz val="10"/>
        <color theme="1"/>
        <rFont val="Calibri"/>
        <family val="2"/>
        <scheme val="minor"/>
      </rPr>
      <t>2. Compromisso de Aplicação de Recursos em Gratuidade:</t>
    </r>
    <r>
      <rPr>
        <sz val="10"/>
        <color theme="1"/>
        <rFont val="Calibri"/>
        <family val="2"/>
        <scheme val="minor"/>
      </rPr>
      <t xml:space="preserve"> Corresponde à 16,67% da Receita Líquida de Contribuição Compulsória (RLCC);
</t>
    </r>
    <r>
      <rPr>
        <b/>
        <sz val="10"/>
        <color theme="1"/>
        <rFont val="Calibri"/>
        <family val="2"/>
        <scheme val="minor"/>
      </rPr>
      <t>3. Saldo de exercício anterior:</t>
    </r>
    <r>
      <rPr>
        <sz val="10"/>
        <color theme="1"/>
        <rFont val="Calibri"/>
        <family val="2"/>
        <scheme val="minor"/>
      </rPr>
      <t xml:space="preserve"> Corresponde a diferença entre a despesa total realizada em gratuidade e o compromisso de aplicação no exercício anterior;
</t>
    </r>
    <r>
      <rPr>
        <b/>
        <sz val="10"/>
        <color theme="1"/>
        <rFont val="Calibri"/>
        <family val="2"/>
        <scheme val="minor"/>
      </rPr>
      <t>4. Compromisso Total de Aplicação em Educação: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educação no exercício corrente e o saldo do exercício anterior.
</t>
    </r>
    <r>
      <rPr>
        <b/>
        <sz val="10"/>
        <color theme="1"/>
        <rFont val="Calibri"/>
        <family val="2"/>
        <scheme val="minor"/>
      </rPr>
      <t>5. Compromisso Total de Aplicação em Gratuidade:</t>
    </r>
    <r>
      <rPr>
        <sz val="10"/>
        <color theme="1"/>
        <rFont val="Calibri"/>
        <family val="2"/>
        <scheme val="minor"/>
      </rPr>
      <t xml:space="preserve"> É o resultado da diferença entre o compromisso de aplicação de recursos em gratuidade no exercício corrente e o saldo do exercício anterior.</t>
    </r>
  </si>
  <si>
    <t>(+/-) Saldo do Exercício Anterior³</t>
  </si>
  <si>
    <r>
      <t>(=) Compromisso Total de Aplicação em Educação</t>
    </r>
    <r>
      <rPr>
        <vertAlign val="superscript"/>
        <sz val="10"/>
        <rFont val="Calibri"/>
        <family val="2"/>
        <scheme val="minor"/>
      </rPr>
      <t>4</t>
    </r>
  </si>
  <si>
    <r>
      <t>(=) Compromisso Total de Aplicação em Gratuidade</t>
    </r>
    <r>
      <rPr>
        <vertAlign val="superscript"/>
        <sz val="10"/>
        <rFont val="Calibri"/>
        <family val="2"/>
        <scheme val="minor"/>
      </rPr>
      <t>5</t>
    </r>
  </si>
  <si>
    <t>Fontes:</t>
  </si>
  <si>
    <r>
      <t xml:space="preserve">1. </t>
    </r>
    <r>
      <rPr>
        <b/>
        <sz val="9"/>
        <color theme="1"/>
        <rFont val="Calibri"/>
        <family val="2"/>
        <scheme val="minor"/>
      </rPr>
      <t>Tabela 1:</t>
    </r>
    <r>
      <rPr>
        <sz val="9"/>
        <color theme="1"/>
        <rFont val="Calibri"/>
        <family val="2"/>
        <scheme val="minor"/>
      </rPr>
      <t xml:space="preserve"> Detalhamento da Receita de Contribuição Compulsória</t>
    </r>
  </si>
  <si>
    <t>RELAÇÃO DE TABELAS</t>
  </si>
  <si>
    <t>TABELA 1.</t>
  </si>
  <si>
    <t>em reais (R$)</t>
  </si>
  <si>
    <t>TABELA 7.</t>
  </si>
  <si>
    <t>% da Receita Líquida de Contribuição  em Educação (meta: 33,33%)</t>
  </si>
  <si>
    <t>Despesa Total com Gratuidade Regulamentar</t>
  </si>
  <si>
    <t>% da Receita Líquida de Contribuição em Gratuidade Regulamentar (meta: 16,67%)</t>
  </si>
  <si>
    <t>PROGRAMA EDUCAÇÃO</t>
  </si>
  <si>
    <t>BIBLIOTECA</t>
  </si>
  <si>
    <t>DESENVOLVIMENTO ARTÍSTICO CUTURAL - CURSOS</t>
  </si>
  <si>
    <t>APRESENTAÇÕES ARTÍSTICAS</t>
  </si>
  <si>
    <t>PROGRAMA CULTURA</t>
  </si>
  <si>
    <t>DESENVOLVIMENTO FÍSICO-ESPORTIVO - CURSOS</t>
  </si>
  <si>
    <t>TURISMO SOCIAL</t>
  </si>
  <si>
    <t>PROGRAMA LAZER</t>
  </si>
  <si>
    <t>PROGRAMA SAÚDE</t>
  </si>
  <si>
    <t>EDUCAÇÃO EM SAÚDE</t>
  </si>
  <si>
    <t xml:space="preserve">TRABALHO COM GRUPOS </t>
  </si>
  <si>
    <t>PROGRAMA ASSISTÊNCIA</t>
  </si>
  <si>
    <t>EDUCAÇÃO INFANTIL</t>
  </si>
  <si>
    <t>EDUCAÇÃO FUNDAMENTAL</t>
  </si>
  <si>
    <t>ENSINO MÉDIO</t>
  </si>
  <si>
    <t>EDUCAÇÃO DE JOVENS E ADULTOS</t>
  </si>
  <si>
    <t>EDUCAÇÃO COMPLEMENTAR</t>
  </si>
  <si>
    <t>CURSOS DE VALORIZAÇÃO SOCIAL</t>
  </si>
  <si>
    <r>
      <rPr>
        <b/>
        <sz val="10"/>
        <color theme="1"/>
        <rFont val="Calibri"/>
        <family val="2"/>
        <scheme val="minor"/>
      </rPr>
      <t>1. Atendimentos:</t>
    </r>
    <r>
      <rPr>
        <sz val="10"/>
        <color theme="1"/>
        <rFont val="Calibri"/>
        <family val="2"/>
        <scheme val="minor"/>
      </rPr>
      <t xml:space="preserve"> Registro da presença da clientela enquanto usufruir de um serviço (ação em Educação Básica e/ou Continuada) ofertado pelo Sesc. (Portaria "N" Sesc N° 491/2004)
</t>
    </r>
  </si>
  <si>
    <t>AÇÃO COMUNITÁRIA</t>
  </si>
  <si>
    <t>RECREAÇÃO</t>
  </si>
  <si>
    <r>
      <t xml:space="preserve">1. </t>
    </r>
    <r>
      <rPr>
        <sz val="10"/>
        <color theme="1"/>
        <rFont val="Calibri"/>
        <family val="2"/>
        <scheme val="minor"/>
      </rPr>
      <t>Receita Líquida: Corresponde a Receita Compulsória Bruta deduzida da remuneração devida ao órgão arrecadador e da contribuição à CNC e às Federações, conforme § 2º do artigo 26 do Decreto nº 6.632 de 5 de novembro de 2008.</t>
    </r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</si>
  <si>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</si>
  <si>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</si>
  <si>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Detalhamento da Receita de Contribuição Compulsória</t>
  </si>
  <si>
    <r>
      <rPr>
        <b/>
        <sz val="9"/>
        <color theme="1"/>
        <rFont val="Calibri"/>
        <family val="2"/>
        <scheme val="minor"/>
      </rPr>
      <t>Fonte:</t>
    </r>
    <r>
      <rPr>
        <sz val="9"/>
        <color theme="1"/>
        <rFont val="Calibri"/>
        <family val="2"/>
        <scheme val="minor"/>
      </rPr>
      <t xml:space="preserve"> </t>
    </r>
  </si>
  <si>
    <t>Receita Compulsória Líquida*</t>
  </si>
  <si>
    <r>
      <t xml:space="preserve">* </t>
    </r>
    <r>
      <rPr>
        <sz val="10"/>
        <rFont val="Calibri"/>
        <family val="2"/>
        <scheme val="minor"/>
      </rPr>
      <t>Receita Compulsória Líquida: Corresponde a Receita Compulsória Bruta deduzida da remuneração devida ao órgão arrecadador e da contribuição à CNC e às Federações, conforme § 2º do artigo 26 do Decreto nº 6.632 de 5 de novembro de 2008.</t>
    </r>
  </si>
  <si>
    <t>Comissão paga ao órgão arrecadador</t>
  </si>
  <si>
    <t>Subtotal</t>
  </si>
  <si>
    <t xml:space="preserve">Fonte: </t>
  </si>
  <si>
    <t>CUSTOS TOTAIS EM EDUCAÇÃO BÁSICA</t>
  </si>
  <si>
    <t>TABELA 2: Custos Totais Realizados em Educação Básica e em Educação Continuada ou Ações Educativas relacionadas aos demais Programas</t>
  </si>
  <si>
    <r>
      <rPr>
        <b/>
        <sz val="10"/>
        <color theme="1"/>
        <rFont val="Calibri"/>
        <family val="2"/>
        <scheme val="minor"/>
      </rPr>
      <t>1. Custos Totais:</t>
    </r>
    <r>
      <rPr>
        <sz val="10"/>
        <color theme="1"/>
        <rFont val="Calibri"/>
        <family val="2"/>
        <scheme val="minor"/>
      </rPr>
      <t xml:space="preserve"> Composto pelos custos diretos e indiretos realizados:
• </t>
    </r>
    <r>
      <rPr>
        <b/>
        <sz val="10"/>
        <color theme="1"/>
        <rFont val="Calibri"/>
        <family val="2"/>
        <scheme val="minor"/>
      </rPr>
      <t>Custos Diretos:</t>
    </r>
    <r>
      <rPr>
        <sz val="10"/>
        <color theme="1"/>
        <rFont val="Calibri"/>
        <family val="2"/>
        <scheme val="minor"/>
      </rPr>
      <t xml:space="preserve"> Alocados diretamente em cada Atividade/Modalidade/Realização das ações do Sesc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scheme val="minor"/>
      </rPr>
      <t>• Custos Indiretos:</t>
    </r>
    <r>
      <rPr>
        <sz val="10"/>
        <color theme="1"/>
        <rFont val="Calibri"/>
        <family val="2"/>
        <scheme val="minor"/>
      </rPr>
      <t xml:space="preserve"> Rateio das despesas que contribuem para várias ou todas as Atividades/Modalidades/Realização.</t>
    </r>
  </si>
  <si>
    <t>TABELA 3: Atendimentos Totais Realizados em Educação Básica e em Educação Continuada ou Ações Educativas relacionadas aos demais Programas</t>
  </si>
  <si>
    <t>ATENDIMENTOS TOTAIS EM EDUCAÇÃO BÁSICA</t>
  </si>
  <si>
    <t>CUSTOS TOTAIS EM EDUCAÇÃO CONTINUADA OU AÇÕES EDUCATIVAS</t>
  </si>
  <si>
    <t>ATENDIMENTOS TOTAIS EM EDUCAÇÃO CONTINUADA OU AÇÕES EDUCATIVAS</t>
  </si>
  <si>
    <t>TABELA 4: Atendimentos  Realizados na Gratuidade em Educação Básica e em Educação Continuada ou Ações Educativas relacionadas aos demais Programas</t>
  </si>
  <si>
    <t>ATENDIMENTOS DA GRATUIDADE EM EDUCAÇÃO BÁSICA</t>
  </si>
  <si>
    <t>ATENDIMENTOS DA GRATUIDADE EM EDUCAÇÃO CONTINUADA OU AÇÕES EDUCATIVAS</t>
  </si>
  <si>
    <t>TABELA 5: Custos Unitário dos Atendimentos Realizados em Educação Básica e em Educação Continuada ou Ações Educativas relacionadas aos demais Programas</t>
  </si>
  <si>
    <t>CUSTOS UNITÁRIOS EM EDUCAÇÃO BÁSICA</t>
  </si>
  <si>
    <t>CUSTOS UNITÁRIOS EM EDUCAÇÃO CONTINUADA OU AÇÕES EDUCATIVAS</t>
  </si>
  <si>
    <t>CUSTOS GRATUIDADE EM EDUCAÇÃO BÁSICA</t>
  </si>
  <si>
    <t>CUSTOS GRATUIDADE EM EDUCAÇÃO CONTINUADA OU AÇÕES EDUCATIVAS</t>
  </si>
  <si>
    <r>
      <t xml:space="preserve">2. </t>
    </r>
    <r>
      <rPr>
        <b/>
        <sz val="9"/>
        <color theme="1"/>
        <rFont val="Calibri"/>
        <family val="2"/>
        <scheme val="minor"/>
      </rPr>
      <t>Tabela 2:</t>
    </r>
    <r>
      <rPr>
        <sz val="9"/>
        <color theme="1"/>
        <rFont val="Calibri"/>
        <family val="2"/>
        <scheme val="minor"/>
      </rPr>
      <t xml:space="preserve"> Despesa Total Realizada em Educação Básica, Técnica e Superior e em Educação Continuada ou ações educativas</t>
    </r>
  </si>
  <si>
    <r>
      <t xml:space="preserve">2. </t>
    </r>
    <r>
      <rPr>
        <b/>
        <sz val="10"/>
        <color theme="1"/>
        <rFont val="Calibri"/>
        <family val="2"/>
        <scheme val="minor"/>
      </rPr>
      <t xml:space="preserve">Tabela 6: </t>
    </r>
    <r>
      <rPr>
        <sz val="10"/>
        <color theme="1"/>
        <rFont val="Calibri"/>
        <family val="2"/>
        <scheme val="minor"/>
      </rPr>
      <t>Despesa Total com Gratuidade Regulamentar em Educação Básica, Técnica e Superior e em Educação Continuada ou ações educativas</t>
    </r>
  </si>
  <si>
    <t xml:space="preserve">(-) Comissão ao órgão arrecadador </t>
  </si>
  <si>
    <t>(-) Contribuição para a Federação</t>
  </si>
  <si>
    <t>TABELA 2.</t>
  </si>
  <si>
    <t>TABELA 3.</t>
  </si>
  <si>
    <t>TABELA 4.</t>
  </si>
  <si>
    <t>TABELA 5.</t>
  </si>
  <si>
    <t>TABELA 6.</t>
  </si>
  <si>
    <t>CONSOLIDAÇÃO</t>
  </si>
  <si>
    <t>Custos Totais Realizados em Educação Básica e em Educação Continuada ou Ações Educativas relacionadas aos demais Programas</t>
  </si>
  <si>
    <t>Atendimentos Totais Realizados em Educação Básica e em Educação Continuada ou Ações Educativas relacionadas aos demais Programas</t>
  </si>
  <si>
    <t>Atendimentos  Realizados na Gratuidade em Educação Básica e em Educação Continuada ou Ações Educativas relacionadas aos demais Programas</t>
  </si>
  <si>
    <t>Custos Unitário dos Atendimentos Realizados em Educação Básica e em Educação Continuada ou Ações Educativas relacionadas aos demais Programas</t>
  </si>
  <si>
    <t>TABELA 6: Custos Realizados na Gratuidade em Educação Básica e em Educação Continuada ou Ações Educativas relacionadas aos demais Programas</t>
  </si>
  <si>
    <t>Custos Realizados na Gratuidade em Educação Básica e em Educação Continuada ou Ações Educativas relacionadas aos demais Programas</t>
  </si>
  <si>
    <t>em Comprometimento (PCG total)</t>
  </si>
  <si>
    <t>RESUMO
Demonstrativo do Cumprimento da Aplicação de Recursos em Comprometimento (PCG total) e Gratuidade</t>
  </si>
  <si>
    <t>Demonstrativo do Cumprimento da Aplicação de Recursos em Comprometimento (PCG total) e Gratuidade</t>
  </si>
  <si>
    <t>Resumo das Despesas Realizadas no Compromentimento (PCG total) e na Gratuidade</t>
  </si>
  <si>
    <t>TABELA 7: Resumo das Despesas Realizadas no Compromentimento (PCG total) e na Gratuidade</t>
  </si>
  <si>
    <t>Despesa Total em Educação Básica e Continuada         (PCG total)</t>
  </si>
  <si>
    <t>Contribuição à CNC</t>
  </si>
  <si>
    <t>EDUCAÇÃO DE JOVENS E ADULTOS *</t>
  </si>
  <si>
    <t>* Os atendimentos da Atividade Educação de Jovens e Adultos contemplam a produção das Unidades do Sesc Ler referentes a proporção dos recursos financeiros repassados pelo Departamento Nacional. O dado informado contempla 18 das 19 Unidades do Sesc Ler, a exceção é o Departamento Regional Piauí.</t>
  </si>
  <si>
    <t>DEPARTAMENTO NACIONAL                                                                                                                       ACOMPANHAMENTO DO PROGRAMA DE COMPROMETIMENTO E GRATUIDADE (PCG)
RESULTADOS - ANO 2016</t>
  </si>
  <si>
    <t>DEPARTAMENTO NACIONAL                                                                                                       ACOMPANHAMENTO DO PROGRAMA DE COMPROMETIMENTO E GRATUIDADE (PCG)                                 RESULTADOS - ANO 2016</t>
  </si>
  <si>
    <t>ANO 2016</t>
  </si>
  <si>
    <t>* Os atendimentos e inscrições da Atividade Educação de Jovens e Adultos contemplam a produção das Unidades do Sesc Ler referentes a proporção dos recursos financeiros repassados pelo Departamento Nacional. O dado informado contempla 18 das 19 Unidades do Sesc Ler, a exceção é o Departamento Regional Piauí.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</si>
</sst>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R$&quot;\ #,##0.00;\-&quot;R$&quot;\ #,##0.00"/>
    <numFmt numFmtId="165" formatCode="_-&quot;R$&quot;\ * #,##0.00_-;\-&quot;R$&quot;\ * #,##0.00_-;_-&quot;R$&quot;\ * &quot;-&quot;??_-;_-@_-"/>
    <numFmt numFmtId="166" formatCode="_(* #,##0.00_);_(* \(#,##0.00\);_(* &quot;-&quot;??_);_(@_)"/>
    <numFmt numFmtId="167" formatCode="0.0%"/>
    <numFmt numFmtId="168" formatCode="_(* #,##0_);_(* \(#,##0\);_(* &quot;-&quot;??_);_(@_)"/>
    <numFmt numFmtId="169" formatCode="&quot;R$&quot;\ #,##0.00"/>
    <numFmt numFmtId="170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4" fillId="0" borderId="0" xfId="0" applyFont="1" applyFill="1" applyProtection="1"/>
    <xf numFmtId="17" fontId="2" fillId="0" borderId="1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166" fontId="4" fillId="0" borderId="0" xfId="0" applyNumberFormat="1" applyFont="1" applyProtection="1"/>
    <xf numFmtId="166" fontId="4" fillId="0" borderId="0" xfId="1" applyNumberFormat="1" applyFont="1" applyProtection="1"/>
    <xf numFmtId="4" fontId="2" fillId="0" borderId="0" xfId="0" applyNumberFormat="1" applyFont="1" applyAlignment="1" applyProtection="1">
      <alignment horizontal="center" vertical="center" wrapText="1"/>
    </xf>
    <xf numFmtId="166" fontId="4" fillId="0" borderId="0" xfId="1" applyNumberFormat="1" applyFont="1" applyFill="1" applyBorder="1" applyProtection="1"/>
    <xf numFmtId="0" fontId="2" fillId="0" borderId="0" xfId="0" applyFont="1" applyProtection="1"/>
    <xf numFmtId="39" fontId="4" fillId="0" borderId="0" xfId="1" applyNumberFormat="1" applyFont="1" applyBorder="1" applyProtection="1"/>
    <xf numFmtId="0" fontId="4" fillId="0" borderId="0" xfId="0" applyFont="1"/>
    <xf numFmtId="167" fontId="4" fillId="0" borderId="0" xfId="2" applyNumberFormat="1" applyFont="1"/>
    <xf numFmtId="43" fontId="3" fillId="0" borderId="0" xfId="0" applyNumberFormat="1" applyFont="1"/>
    <xf numFmtId="43" fontId="3" fillId="0" borderId="0" xfId="1" applyFont="1"/>
    <xf numFmtId="167" fontId="3" fillId="0" borderId="0" xfId="2" applyNumberFormat="1" applyFont="1"/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left" vertical="center" wrapText="1"/>
    </xf>
    <xf numFmtId="168" fontId="4" fillId="0" borderId="13" xfId="1" applyNumberFormat="1" applyFont="1" applyFill="1" applyBorder="1" applyAlignment="1">
      <alignment horizontal="left"/>
    </xf>
    <xf numFmtId="4" fontId="2" fillId="0" borderId="6" xfId="0" applyNumberFormat="1" applyFont="1" applyFill="1" applyBorder="1" applyAlignment="1" applyProtection="1">
      <alignment horizontal="left" vertical="center" wrapText="1"/>
    </xf>
    <xf numFmtId="168" fontId="2" fillId="0" borderId="13" xfId="1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68" fontId="4" fillId="0" borderId="13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 horizontal="left" indent="1"/>
    </xf>
    <xf numFmtId="0" fontId="9" fillId="0" borderId="6" xfId="0" applyFont="1" applyFill="1" applyBorder="1"/>
    <xf numFmtId="168" fontId="2" fillId="0" borderId="13" xfId="1" applyNumberFormat="1" applyFont="1" applyFill="1" applyBorder="1"/>
    <xf numFmtId="0" fontId="2" fillId="0" borderId="6" xfId="0" applyFont="1" applyFill="1" applyBorder="1"/>
    <xf numFmtId="0" fontId="4" fillId="0" borderId="6" xfId="0" applyFont="1" applyFill="1" applyBorder="1" applyAlignment="1">
      <alignment horizontal="left" indent="1"/>
    </xf>
    <xf numFmtId="0" fontId="4" fillId="0" borderId="9" xfId="0" applyFont="1" applyFill="1" applyBorder="1"/>
    <xf numFmtId="0" fontId="4" fillId="0" borderId="14" xfId="0" applyFont="1" applyFill="1" applyBorder="1"/>
    <xf numFmtId="4" fontId="4" fillId="0" borderId="6" xfId="0" applyNumberFormat="1" applyFont="1" applyFill="1" applyBorder="1" applyAlignment="1" applyProtection="1">
      <alignment horizontal="left" vertical="center" wrapText="1" indent="1"/>
    </xf>
    <xf numFmtId="166" fontId="11" fillId="0" borderId="12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166" fontId="11" fillId="0" borderId="0" xfId="0" applyNumberFormat="1" applyFont="1" applyBorder="1" applyAlignment="1" applyProtection="1">
      <alignment vertical="center" wrapText="1"/>
    </xf>
    <xf numFmtId="0" fontId="6" fillId="0" borderId="0" xfId="0" applyFont="1"/>
    <xf numFmtId="0" fontId="12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 vertical="top" indent="1"/>
    </xf>
    <xf numFmtId="0" fontId="4" fillId="0" borderId="0" xfId="0" applyFont="1" applyAlignment="1" applyProtection="1">
      <alignment vertical="top"/>
    </xf>
    <xf numFmtId="166" fontId="16" fillId="0" borderId="0" xfId="0" applyNumberFormat="1" applyFont="1" applyAlignment="1" applyProtection="1">
      <alignment horizontal="left" vertical="top"/>
    </xf>
    <xf numFmtId="166" fontId="16" fillId="0" borderId="0" xfId="0" applyNumberFormat="1" applyFont="1" applyAlignment="1" applyProtection="1">
      <alignment vertical="top"/>
    </xf>
    <xf numFmtId="164" fontId="17" fillId="0" borderId="0" xfId="3" applyNumberFormat="1" applyFont="1" applyAlignment="1" applyProtection="1">
      <alignment horizontal="right" wrapText="1"/>
    </xf>
    <xf numFmtId="169" fontId="4" fillId="0" borderId="13" xfId="1" applyNumberFormat="1" applyFont="1" applyFill="1" applyBorder="1" applyAlignment="1">
      <alignment horizontal="right"/>
    </xf>
    <xf numFmtId="169" fontId="2" fillId="0" borderId="13" xfId="1" applyNumberFormat="1" applyFont="1" applyFill="1" applyBorder="1" applyAlignment="1">
      <alignment horizontal="right"/>
    </xf>
    <xf numFmtId="166" fontId="11" fillId="0" borderId="0" xfId="0" applyNumberFormat="1" applyFont="1" applyBorder="1" applyAlignment="1" applyProtection="1">
      <alignment horizontal="center" vertical="center" wrapText="1"/>
    </xf>
    <xf numFmtId="17" fontId="2" fillId="0" borderId="4" xfId="0" applyNumberFormat="1" applyFont="1" applyFill="1" applyBorder="1" applyAlignment="1" applyProtection="1">
      <alignment horizontal="center" vertical="center" wrapText="1"/>
    </xf>
    <xf numFmtId="166" fontId="16" fillId="0" borderId="0" xfId="0" applyNumberFormat="1" applyFont="1" applyAlignment="1" applyProtection="1">
      <alignment vertical="top" wrapText="1"/>
    </xf>
    <xf numFmtId="166" fontId="11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 wrapText="1"/>
    </xf>
    <xf numFmtId="4" fontId="4" fillId="0" borderId="4" xfId="1" applyNumberFormat="1" applyFont="1" applyFill="1" applyBorder="1" applyAlignment="1" applyProtection="1">
      <alignment vertical="center"/>
    </xf>
    <xf numFmtId="4" fontId="2" fillId="0" borderId="4" xfId="1" applyNumberFormat="1" applyFont="1" applyFill="1" applyBorder="1" applyAlignment="1" applyProtection="1">
      <alignment vertical="center"/>
    </xf>
    <xf numFmtId="4" fontId="3" fillId="0" borderId="0" xfId="0" applyNumberFormat="1" applyFont="1" applyAlignment="1">
      <alignment vertical="center"/>
    </xf>
    <xf numFmtId="3" fontId="4" fillId="0" borderId="4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3" fillId="0" borderId="0" xfId="0" applyNumberFormat="1" applyFont="1" applyAlignment="1">
      <alignment vertical="center"/>
    </xf>
    <xf numFmtId="4" fontId="4" fillId="0" borderId="0" xfId="0" applyNumberFormat="1" applyFont="1" applyAlignment="1" applyProtection="1">
      <alignment horizontal="center"/>
    </xf>
    <xf numFmtId="4" fontId="4" fillId="0" borderId="17" xfId="1" applyNumberFormat="1" applyFont="1" applyFill="1" applyBorder="1" applyAlignment="1" applyProtection="1">
      <alignment vertical="center"/>
    </xf>
    <xf numFmtId="4" fontId="4" fillId="0" borderId="18" xfId="1" applyNumberFormat="1" applyFont="1" applyFill="1" applyBorder="1" applyAlignment="1" applyProtection="1">
      <alignment vertical="center"/>
    </xf>
    <xf numFmtId="4" fontId="4" fillId="0" borderId="0" xfId="1" applyNumberFormat="1" applyFont="1" applyFill="1" applyBorder="1" applyProtection="1"/>
    <xf numFmtId="4" fontId="4" fillId="0" borderId="0" xfId="0" applyNumberFormat="1" applyFont="1" applyProtection="1"/>
    <xf numFmtId="4" fontId="2" fillId="0" borderId="0" xfId="0" applyNumberFormat="1" applyFont="1" applyProtection="1"/>
    <xf numFmtId="4" fontId="4" fillId="0" borderId="10" xfId="1" applyNumberFormat="1" applyFont="1" applyFill="1" applyBorder="1" applyAlignment="1" applyProtection="1">
      <alignment vertical="center"/>
    </xf>
    <xf numFmtId="167" fontId="5" fillId="0" borderId="0" xfId="2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43" fontId="4" fillId="0" borderId="3" xfId="1" applyFont="1" applyFill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43" fontId="7" fillId="0" borderId="24" xfId="1" applyNumberFormat="1" applyFont="1" applyFill="1" applyBorder="1" applyAlignment="1" applyProtection="1">
      <alignment vertical="center"/>
      <protection locked="0"/>
    </xf>
    <xf numFmtId="43" fontId="7" fillId="0" borderId="25" xfId="1" applyNumberFormat="1" applyFont="1" applyFill="1" applyBorder="1" applyAlignment="1" applyProtection="1">
      <alignment vertical="center"/>
      <protection locked="0"/>
    </xf>
    <xf numFmtId="167" fontId="7" fillId="0" borderId="26" xfId="2" applyNumberFormat="1" applyFont="1" applyFill="1" applyBorder="1" applyAlignment="1" applyProtection="1">
      <alignment horizontal="center" vertical="center"/>
      <protection locked="0"/>
    </xf>
    <xf numFmtId="17" fontId="2" fillId="0" borderId="27" xfId="0" applyNumberFormat="1" applyFont="1" applyFill="1" applyBorder="1" applyAlignment="1" applyProtection="1">
      <alignment horizontal="center" vertical="center" wrapText="1"/>
    </xf>
    <xf numFmtId="43" fontId="4" fillId="0" borderId="1" xfId="1" applyFont="1" applyFill="1" applyBorder="1" applyAlignment="1" applyProtection="1">
      <alignment vertical="center"/>
    </xf>
    <xf numFmtId="169" fontId="19" fillId="0" borderId="13" xfId="1" applyNumberFormat="1" applyFont="1" applyFill="1" applyBorder="1" applyAlignment="1">
      <alignment horizontal="right"/>
    </xf>
    <xf numFmtId="167" fontId="19" fillId="0" borderId="13" xfId="2" applyNumberFormat="1" applyFont="1" applyFill="1" applyBorder="1"/>
    <xf numFmtId="0" fontId="21" fillId="0" borderId="0" xfId="4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 indent="1"/>
    </xf>
    <xf numFmtId="0" fontId="2" fillId="0" borderId="0" xfId="0" applyFont="1" applyAlignment="1" applyProtection="1">
      <alignment horizontal="left" vertical="top"/>
    </xf>
    <xf numFmtId="43" fontId="4" fillId="0" borderId="4" xfId="1" applyFont="1" applyFill="1" applyBorder="1" applyAlignment="1" applyProtection="1">
      <alignment vertical="center"/>
    </xf>
    <xf numFmtId="43" fontId="2" fillId="0" borderId="4" xfId="1" applyFont="1" applyFill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170" fontId="4" fillId="0" borderId="4" xfId="1" applyNumberFormat="1" applyFont="1" applyFill="1" applyBorder="1" applyAlignment="1" applyProtection="1">
      <alignment vertical="center"/>
    </xf>
    <xf numFmtId="170" fontId="2" fillId="0" borderId="4" xfId="1" applyNumberFormat="1" applyFont="1" applyFill="1" applyBorder="1" applyAlignment="1" applyProtection="1">
      <alignment vertical="center"/>
    </xf>
    <xf numFmtId="170" fontId="4" fillId="0" borderId="4" xfId="1" applyNumberFormat="1" applyFont="1" applyFill="1" applyBorder="1" applyProtection="1"/>
    <xf numFmtId="170" fontId="2" fillId="0" borderId="4" xfId="1" applyNumberFormat="1" applyFont="1" applyFill="1" applyBorder="1" applyProtection="1"/>
    <xf numFmtId="43" fontId="4" fillId="0" borderId="10" xfId="1" applyFont="1" applyFill="1" applyBorder="1" applyAlignment="1" applyProtection="1">
      <alignment vertical="center"/>
    </xf>
    <xf numFmtId="166" fontId="10" fillId="0" borderId="0" xfId="0" applyNumberFormat="1" applyFont="1" applyBorder="1" applyAlignment="1" applyProtection="1">
      <alignment horizontal="center" vertical="center" wrapText="1"/>
    </xf>
    <xf numFmtId="4" fontId="15" fillId="0" borderId="1" xfId="0" applyNumberFormat="1" applyFont="1" applyBorder="1" applyAlignment="1" applyProtection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7" fontId="2" fillId="0" borderId="5" xfId="0" applyNumberFormat="1" applyFont="1" applyFill="1" applyBorder="1" applyAlignment="1" applyProtection="1">
      <alignment horizontal="center" vertical="center" wrapText="1"/>
    </xf>
    <xf numFmtId="17" fontId="2" fillId="0" borderId="10" xfId="0" applyNumberFormat="1" applyFont="1" applyFill="1" applyBorder="1" applyAlignment="1" applyProtection="1">
      <alignment horizontal="center"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</xf>
    <xf numFmtId="17" fontId="2" fillId="0" borderId="2" xfId="0" applyNumberFormat="1" applyFont="1" applyFill="1" applyBorder="1" applyAlignment="1" applyProtection="1">
      <alignment horizontal="center" vertical="center" wrapText="1"/>
    </xf>
    <xf numFmtId="17" fontId="2" fillId="0" borderId="3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top" wrapText="1"/>
    </xf>
    <xf numFmtId="166" fontId="11" fillId="0" borderId="0" xfId="0" applyNumberFormat="1" applyFont="1" applyBorder="1" applyAlignment="1" applyProtection="1">
      <alignment horizontal="center" vertical="center" wrapText="1"/>
    </xf>
    <xf numFmtId="17" fontId="13" fillId="0" borderId="19" xfId="0" applyNumberFormat="1" applyFont="1" applyFill="1" applyBorder="1" applyAlignment="1" applyProtection="1">
      <alignment horizontal="center" vertical="center" wrapText="1"/>
    </xf>
    <xf numFmtId="17" fontId="13" fillId="0" borderId="22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7" fontId="13" fillId="0" borderId="21" xfId="0" applyNumberFormat="1" applyFont="1" applyFill="1" applyBorder="1" applyAlignment="1" applyProtection="1">
      <alignment horizontal="center" vertical="center" wrapText="1"/>
    </xf>
    <xf numFmtId="17" fontId="13" fillId="0" borderId="23" xfId="0" applyNumberFormat="1" applyFont="1" applyFill="1" applyBorder="1" applyAlignment="1" applyProtection="1">
      <alignment horizontal="center" vertical="center" wrapText="1"/>
    </xf>
    <xf numFmtId="17" fontId="13" fillId="0" borderId="20" xfId="0" applyNumberFormat="1" applyFont="1" applyFill="1" applyBorder="1" applyAlignment="1" applyProtection="1">
      <alignment horizontal="center" vertical="center" wrapText="1"/>
    </xf>
    <xf numFmtId="17" fontId="13" fillId="0" borderId="7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 indent="2"/>
    </xf>
  </cellXfs>
  <cellStyles count="5">
    <cellStyle name="Hiperlink" xfId="4" builtinId="8"/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180975</xdr:rowOff>
    </xdr:from>
    <xdr:to>
      <xdr:col>2</xdr:col>
      <xdr:colOff>257175</xdr:colOff>
      <xdr:row>1</xdr:row>
      <xdr:rowOff>28574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80975"/>
          <a:ext cx="1590675" cy="857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95250</xdr:colOff>
      <xdr:row>2</xdr:row>
      <xdr:rowOff>114299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61925"/>
          <a:ext cx="1590675" cy="8572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9525</xdr:rowOff>
    </xdr:from>
    <xdr:to>
      <xdr:col>1</xdr:col>
      <xdr:colOff>552450</xdr:colOff>
      <xdr:row>1</xdr:row>
      <xdr:rowOff>866774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71450"/>
          <a:ext cx="1590675" cy="857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85725</xdr:rowOff>
    </xdr:from>
    <xdr:to>
      <xdr:col>1</xdr:col>
      <xdr:colOff>514350</xdr:colOff>
      <xdr:row>2</xdr:row>
      <xdr:rowOff>19049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247650"/>
          <a:ext cx="1590675" cy="85724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95250</xdr:rowOff>
    </xdr:from>
    <xdr:to>
      <xdr:col>1</xdr:col>
      <xdr:colOff>590550</xdr:colOff>
      <xdr:row>1</xdr:row>
      <xdr:rowOff>790574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0"/>
          <a:ext cx="1704975" cy="8572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600075</xdr:colOff>
      <xdr:row>2</xdr:row>
      <xdr:rowOff>104774</xdr:rowOff>
    </xdr:to>
    <xdr:pic>
      <xdr:nvPicPr>
        <xdr:cNvPr id="9" name="Imagem 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1925"/>
          <a:ext cx="1704975" cy="8572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561975</xdr:colOff>
      <xdr:row>2</xdr:row>
      <xdr:rowOff>104774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1925"/>
          <a:ext cx="1704975" cy="8477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523875</xdr:colOff>
      <xdr:row>2</xdr:row>
      <xdr:rowOff>104774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61925"/>
          <a:ext cx="1704975" cy="8477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0</xdr:rowOff>
    </xdr:from>
    <xdr:to>
      <xdr:col>1</xdr:col>
      <xdr:colOff>228600</xdr:colOff>
      <xdr:row>2</xdr:row>
      <xdr:rowOff>85724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6" y="161925"/>
          <a:ext cx="1666874" cy="9143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1657349</xdr:colOff>
      <xdr:row>1</xdr:row>
      <xdr:rowOff>180974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1666874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zoomScaleNormal="100" zoomScaleSheetLayoutView="100" workbookViewId="0">
      <selection activeCell="C1" sqref="C1:G1"/>
    </sheetView>
  </sheetViews>
  <sheetFormatPr defaultColWidth="11.44140625" defaultRowHeight="13.8" x14ac:dyDescent="0.3"/>
  <cols>
    <col min="1" max="1" width="1.109375" style="5" customWidth="1"/>
    <col min="2" max="2" width="19.5546875" style="6" customWidth="1"/>
    <col min="3" max="3" width="20" style="7" customWidth="1"/>
    <col min="4" max="4" width="16.88671875" style="7" customWidth="1"/>
    <col min="5" max="6" width="14.6640625" style="7" customWidth="1"/>
    <col min="7" max="7" width="18.5546875" style="7" customWidth="1"/>
    <col min="8" max="8" width="1.109375" style="8" customWidth="1"/>
    <col min="9" max="9" width="20.88671875" style="6" customWidth="1"/>
    <col min="10" max="10" width="16" style="6" customWidth="1"/>
    <col min="11" max="11" width="11.44140625" style="6"/>
    <col min="12" max="12" width="11.5546875" style="6" bestFit="1" customWidth="1"/>
    <col min="13" max="13" width="11.44140625" style="6"/>
    <col min="14" max="14" width="12.33203125" style="6" bestFit="1" customWidth="1"/>
    <col min="15" max="16384" width="11.44140625" style="6"/>
  </cols>
  <sheetData>
    <row r="1" spans="1:11" ht="79.95" customHeight="1" x14ac:dyDescent="0.3">
      <c r="C1" s="99" t="s">
        <v>103</v>
      </c>
      <c r="D1" s="99"/>
      <c r="E1" s="99"/>
      <c r="F1" s="99"/>
      <c r="G1" s="99"/>
    </row>
    <row r="2" spans="1:11" ht="15.6" x14ac:dyDescent="0.3">
      <c r="C2" s="54"/>
      <c r="D2" s="54"/>
      <c r="E2" s="54"/>
      <c r="F2" s="54"/>
      <c r="G2" s="54"/>
    </row>
    <row r="3" spans="1:11" ht="30.75" customHeight="1" x14ac:dyDescent="0.3">
      <c r="B3" s="100" t="s">
        <v>25</v>
      </c>
      <c r="C3" s="101"/>
      <c r="D3" s="101"/>
      <c r="E3" s="101"/>
      <c r="F3" s="101"/>
      <c r="G3" s="101"/>
      <c r="H3" s="101"/>
      <c r="I3" s="101"/>
      <c r="J3" s="101"/>
      <c r="K3" s="102"/>
    </row>
    <row r="4" spans="1:11" ht="14.25" customHeight="1" x14ac:dyDescent="0.3">
      <c r="A4" s="5" t="s">
        <v>1</v>
      </c>
      <c r="B4" s="9"/>
      <c r="C4" s="9"/>
      <c r="D4" s="9"/>
      <c r="E4" s="9"/>
      <c r="F4" s="9"/>
      <c r="G4" s="9"/>
      <c r="H4" s="9"/>
    </row>
    <row r="5" spans="1:11" ht="14.25" customHeight="1" x14ac:dyDescent="0.3">
      <c r="B5" s="9"/>
      <c r="C5" s="9"/>
      <c r="D5" s="9"/>
      <c r="E5" s="9"/>
      <c r="F5" s="9"/>
      <c r="G5" s="9"/>
      <c r="H5" s="9"/>
    </row>
    <row r="6" spans="1:11" s="45" customFormat="1" ht="16.350000000000001" customHeight="1" x14ac:dyDescent="0.3">
      <c r="A6" s="43"/>
      <c r="B6" s="88" t="s">
        <v>26</v>
      </c>
      <c r="C6" s="47" t="s">
        <v>56</v>
      </c>
      <c r="D6" s="53"/>
      <c r="E6" s="53"/>
      <c r="F6" s="53"/>
      <c r="G6" s="53"/>
    </row>
    <row r="7" spans="1:11" s="45" customFormat="1" ht="15" customHeight="1" x14ac:dyDescent="0.3">
      <c r="A7" s="43"/>
      <c r="B7" s="89"/>
      <c r="C7" s="47"/>
      <c r="D7" s="47"/>
      <c r="E7" s="47"/>
      <c r="F7" s="47"/>
      <c r="G7" s="47"/>
    </row>
    <row r="8" spans="1:11" s="45" customFormat="1" ht="16.350000000000001" customHeight="1" x14ac:dyDescent="0.3">
      <c r="A8" s="43"/>
      <c r="B8" s="88" t="s">
        <v>82</v>
      </c>
      <c r="C8" s="47" t="s">
        <v>88</v>
      </c>
      <c r="D8" s="53"/>
      <c r="E8" s="53"/>
      <c r="F8" s="53"/>
      <c r="G8" s="53"/>
      <c r="H8" s="53"/>
      <c r="I8" s="53"/>
      <c r="J8" s="53"/>
    </row>
    <row r="9" spans="1:11" s="45" customFormat="1" ht="15" customHeight="1" x14ac:dyDescent="0.3">
      <c r="A9" s="43"/>
      <c r="B9" s="89"/>
      <c r="C9" s="47"/>
      <c r="D9" s="47"/>
      <c r="E9" s="47"/>
      <c r="F9" s="47"/>
      <c r="G9" s="47"/>
    </row>
    <row r="10" spans="1:11" s="45" customFormat="1" ht="16.350000000000001" customHeight="1" x14ac:dyDescent="0.3">
      <c r="A10" s="43"/>
      <c r="B10" s="88" t="s">
        <v>83</v>
      </c>
      <c r="C10" s="47" t="s">
        <v>89</v>
      </c>
      <c r="D10" s="53"/>
      <c r="E10" s="53"/>
      <c r="F10" s="53"/>
      <c r="G10" s="53"/>
      <c r="H10" s="53"/>
      <c r="I10" s="53"/>
      <c r="J10" s="53"/>
    </row>
    <row r="11" spans="1:11" s="45" customFormat="1" ht="14.4" x14ac:dyDescent="0.3">
      <c r="A11" s="43"/>
      <c r="B11" s="89"/>
      <c r="C11" s="47"/>
      <c r="D11" s="47"/>
      <c r="E11" s="47"/>
      <c r="F11" s="47"/>
      <c r="G11" s="47"/>
    </row>
    <row r="12" spans="1:11" s="45" customFormat="1" ht="16.350000000000001" customHeight="1" x14ac:dyDescent="0.3">
      <c r="A12" s="43"/>
      <c r="B12" s="88" t="s">
        <v>84</v>
      </c>
      <c r="C12" s="47" t="s">
        <v>90</v>
      </c>
      <c r="D12" s="53"/>
      <c r="E12" s="53"/>
      <c r="F12" s="53"/>
      <c r="G12" s="53"/>
      <c r="H12" s="53"/>
      <c r="I12" s="53"/>
      <c r="J12" s="53"/>
    </row>
    <row r="13" spans="1:11" s="45" customFormat="1" ht="16.5" customHeight="1" x14ac:dyDescent="0.3">
      <c r="A13" s="43"/>
      <c r="B13" s="44"/>
      <c r="C13" s="47"/>
      <c r="D13" s="53"/>
      <c r="E13" s="53"/>
      <c r="F13" s="53"/>
      <c r="G13" s="53"/>
    </row>
    <row r="14" spans="1:11" s="45" customFormat="1" ht="16.350000000000001" customHeight="1" x14ac:dyDescent="0.3">
      <c r="A14" s="43"/>
      <c r="B14" s="88" t="s">
        <v>85</v>
      </c>
      <c r="C14" s="47" t="s">
        <v>91</v>
      </c>
      <c r="D14" s="53"/>
      <c r="E14" s="53"/>
      <c r="F14" s="53"/>
      <c r="G14" s="53"/>
      <c r="H14" s="53"/>
      <c r="I14" s="53"/>
      <c r="J14" s="53"/>
    </row>
    <row r="15" spans="1:11" s="45" customFormat="1" ht="14.4" x14ac:dyDescent="0.3">
      <c r="A15" s="43"/>
      <c r="B15" s="90"/>
      <c r="C15" s="47"/>
      <c r="D15" s="47"/>
      <c r="E15" s="47"/>
      <c r="F15" s="47"/>
      <c r="G15" s="47"/>
    </row>
    <row r="16" spans="1:11" s="45" customFormat="1" ht="16.350000000000001" customHeight="1" x14ac:dyDescent="0.3">
      <c r="A16" s="43"/>
      <c r="B16" s="88" t="s">
        <v>86</v>
      </c>
      <c r="C16" s="46" t="s">
        <v>93</v>
      </c>
      <c r="D16" s="53"/>
      <c r="E16" s="53"/>
      <c r="F16" s="53"/>
      <c r="G16" s="53"/>
    </row>
    <row r="17" spans="1:8" s="45" customFormat="1" ht="14.4" x14ac:dyDescent="0.3">
      <c r="A17" s="43"/>
      <c r="B17" s="90"/>
      <c r="C17" s="47"/>
      <c r="D17" s="47"/>
      <c r="E17" s="47"/>
      <c r="F17" s="47"/>
      <c r="G17" s="47"/>
    </row>
    <row r="18" spans="1:8" s="45" customFormat="1" ht="16.350000000000001" customHeight="1" x14ac:dyDescent="0.3">
      <c r="A18" s="43"/>
      <c r="B18" s="88" t="s">
        <v>28</v>
      </c>
      <c r="C18" s="47" t="s">
        <v>97</v>
      </c>
      <c r="D18" s="53"/>
      <c r="E18" s="53"/>
      <c r="F18" s="53"/>
      <c r="G18" s="53"/>
    </row>
    <row r="19" spans="1:8" s="45" customFormat="1" ht="14.4" x14ac:dyDescent="0.3">
      <c r="A19" s="43"/>
      <c r="B19" s="90"/>
      <c r="C19" s="47"/>
      <c r="D19" s="47"/>
      <c r="E19" s="47"/>
      <c r="F19" s="47"/>
      <c r="G19" s="47"/>
    </row>
    <row r="20" spans="1:8" ht="15.75" customHeight="1" x14ac:dyDescent="0.3">
      <c r="B20" s="88" t="s">
        <v>87</v>
      </c>
      <c r="C20" s="47" t="s">
        <v>96</v>
      </c>
      <c r="D20" s="53"/>
      <c r="E20" s="53"/>
      <c r="F20" s="53"/>
      <c r="G20" s="53"/>
      <c r="H20" s="6"/>
    </row>
    <row r="21" spans="1:8" x14ac:dyDescent="0.3">
      <c r="H21" s="6"/>
    </row>
    <row r="22" spans="1:8" x14ac:dyDescent="0.3">
      <c r="H22" s="6"/>
    </row>
    <row r="23" spans="1:8" x14ac:dyDescent="0.3">
      <c r="H23" s="6"/>
    </row>
    <row r="24" spans="1:8" x14ac:dyDescent="0.3">
      <c r="H24" s="6"/>
    </row>
    <row r="25" spans="1:8" x14ac:dyDescent="0.3">
      <c r="H25" s="6"/>
    </row>
    <row r="26" spans="1:8" x14ac:dyDescent="0.3">
      <c r="H26" s="6"/>
    </row>
    <row r="27" spans="1:8" x14ac:dyDescent="0.3">
      <c r="H27" s="6"/>
    </row>
    <row r="28" spans="1:8" x14ac:dyDescent="0.3">
      <c r="H28" s="6"/>
    </row>
    <row r="29" spans="1:8" x14ac:dyDescent="0.3">
      <c r="H29" s="6"/>
    </row>
    <row r="30" spans="1:8" x14ac:dyDescent="0.3">
      <c r="H30" s="6"/>
    </row>
    <row r="31" spans="1:8" x14ac:dyDescent="0.3">
      <c r="H31" s="6"/>
    </row>
    <row r="32" spans="1:8" x14ac:dyDescent="0.3">
      <c r="H32" s="6"/>
    </row>
    <row r="33" spans="8:8" x14ac:dyDescent="0.3">
      <c r="H33" s="6"/>
    </row>
    <row r="34" spans="8:8" x14ac:dyDescent="0.3">
      <c r="H34" s="6"/>
    </row>
    <row r="35" spans="8:8" x14ac:dyDescent="0.3">
      <c r="H35" s="6"/>
    </row>
    <row r="36" spans="8:8" x14ac:dyDescent="0.3">
      <c r="H36" s="6"/>
    </row>
    <row r="37" spans="8:8" x14ac:dyDescent="0.3">
      <c r="H37" s="6"/>
    </row>
    <row r="38" spans="8:8" x14ac:dyDescent="0.3">
      <c r="H38" s="6"/>
    </row>
  </sheetData>
  <mergeCells count="2">
    <mergeCell ref="C1:G1"/>
    <mergeCell ref="B3:K3"/>
  </mergeCells>
  <hyperlinks>
    <hyperlink ref="B6" location="'1. Receita Compulsória Líquida'!A1" display="TABELA 1."/>
    <hyperlink ref="B8" location="'2.Custos Ed.Básica e Ed.Continu'!A1" display="TABELA 2."/>
    <hyperlink ref="B10" location="'3.Atend._Ed.Básica e Ed.Continu'!A1" display="TABELA 3."/>
    <hyperlink ref="B12" location="'4.Atend.Grat._Ed.Bás. e Ed.Cont'!A1" display="TABELA 4."/>
    <hyperlink ref="B14" location="'5.Custo Atend_Ed.Bás. e Ed.Cont'!A1" display="TABELA 5."/>
    <hyperlink ref="B16" location="'6.Custo Grat_Ed.Bás. e Cont.'!A1" display="TABELA 6."/>
    <hyperlink ref="B18" location="'7. Tabela Resumo'!A1" display="TABELA 7."/>
    <hyperlink ref="B20" location="Consolidação!A1" display="CONSOLIDAÇÃO"/>
  </hyperlinks>
  <printOptions horizontalCentered="1"/>
  <pageMargins left="0.19685039370078741" right="0.19685039370078741" top="0.47244094488188981" bottom="0.35433070866141736" header="0.31496062992125984" footer="0.15748031496062992"/>
  <pageSetup paperSize="9" scale="94" orientation="portrait" cellComments="asDisplayed" verticalDpi="598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0"/>
  <sheetViews>
    <sheetView showGridLines="0" zoomScaleNormal="100" workbookViewId="0">
      <selection activeCell="C2" sqref="C2:F2"/>
    </sheetView>
  </sheetViews>
  <sheetFormatPr defaultColWidth="11.44140625" defaultRowHeight="13.8" x14ac:dyDescent="0.3"/>
  <cols>
    <col min="1" max="1" width="1.109375" style="5" customWidth="1"/>
    <col min="2" max="6" width="22.44140625" style="7" customWidth="1"/>
    <col min="7" max="7" width="1.109375" style="8" customWidth="1"/>
    <col min="8" max="8" width="20.88671875" style="6" customWidth="1"/>
    <col min="9" max="9" width="16" style="6" customWidth="1"/>
    <col min="10" max="10" width="11.44140625" style="6"/>
    <col min="11" max="11" width="11.5546875" style="6" bestFit="1" customWidth="1"/>
    <col min="12" max="12" width="11.44140625" style="6"/>
    <col min="13" max="13" width="12.33203125" style="6" bestFit="1" customWidth="1"/>
    <col min="14" max="16384" width="11.44140625" style="6"/>
  </cols>
  <sheetData>
    <row r="2" spans="1:9" ht="58.95" customHeight="1" x14ac:dyDescent="0.3">
      <c r="C2" s="99" t="s">
        <v>103</v>
      </c>
      <c r="D2" s="99"/>
      <c r="E2" s="99"/>
      <c r="F2" s="99"/>
    </row>
    <row r="3" spans="1:9" ht="15.6" x14ac:dyDescent="0.3">
      <c r="B3" s="37"/>
      <c r="C3" s="37"/>
      <c r="D3" s="37"/>
      <c r="E3" s="37"/>
      <c r="F3" s="37"/>
    </row>
    <row r="4" spans="1:9" ht="18" customHeight="1" x14ac:dyDescent="0.3">
      <c r="B4" s="104" t="s">
        <v>9</v>
      </c>
      <c r="C4" s="105"/>
      <c r="D4" s="105"/>
      <c r="E4" s="105"/>
      <c r="F4" s="106"/>
      <c r="G4" s="9"/>
    </row>
    <row r="5" spans="1:9" ht="14.25" customHeight="1" thickBot="1" x14ac:dyDescent="0.35">
      <c r="A5" s="5" t="s">
        <v>1</v>
      </c>
      <c r="B5" s="9"/>
      <c r="C5" s="9"/>
      <c r="D5" s="9"/>
      <c r="E5" s="9"/>
      <c r="F5" s="48" t="s">
        <v>27</v>
      </c>
      <c r="G5" s="9"/>
    </row>
    <row r="6" spans="1:9" ht="40.5" customHeight="1" x14ac:dyDescent="0.3">
      <c r="B6" s="59" t="s">
        <v>0</v>
      </c>
      <c r="C6" s="59" t="s">
        <v>60</v>
      </c>
      <c r="D6" s="59" t="s">
        <v>61</v>
      </c>
      <c r="E6" s="59" t="s">
        <v>100</v>
      </c>
      <c r="F6" s="60" t="s">
        <v>58</v>
      </c>
      <c r="G6" s="10"/>
      <c r="I6" s="11"/>
    </row>
    <row r="7" spans="1:9" s="72" customFormat="1" ht="19.5" customHeight="1" thickBot="1" x14ac:dyDescent="0.35">
      <c r="A7" s="68"/>
      <c r="B7" s="69">
        <v>964894434.66999996</v>
      </c>
      <c r="C7" s="69">
        <v>91663675.209999993</v>
      </c>
      <c r="D7" s="69">
        <f>B7-C7</f>
        <v>873230759.45999992</v>
      </c>
      <c r="E7" s="69">
        <v>139666494.59</v>
      </c>
      <c r="F7" s="70">
        <f>D7-E7</f>
        <v>733564264.86999989</v>
      </c>
      <c r="G7" s="71"/>
      <c r="I7" s="73"/>
    </row>
    <row r="8" spans="1:9" x14ac:dyDescent="0.3">
      <c r="B8" s="4" t="s">
        <v>57</v>
      </c>
      <c r="C8" s="12"/>
      <c r="D8" s="12"/>
      <c r="E8" s="12"/>
      <c r="F8" s="12"/>
      <c r="G8" s="12"/>
      <c r="H8" s="8"/>
      <c r="I8" s="11"/>
    </row>
    <row r="9" spans="1:9" s="13" customFormat="1" x14ac:dyDescent="0.3">
      <c r="G9" s="14"/>
      <c r="I9" s="11"/>
    </row>
    <row r="10" spans="1:9" s="13" customFormat="1" x14ac:dyDescent="0.3">
      <c r="B10" s="38" t="s">
        <v>10</v>
      </c>
    </row>
    <row r="11" spans="1:9" s="13" customFormat="1" ht="40.5" customHeight="1" x14ac:dyDescent="0.3">
      <c r="B11" s="103" t="s">
        <v>59</v>
      </c>
      <c r="C11" s="103"/>
      <c r="D11" s="103"/>
      <c r="E11" s="103"/>
      <c r="F11" s="103"/>
      <c r="G11" s="55"/>
      <c r="H11" s="55"/>
    </row>
    <row r="12" spans="1:9" s="13" customFormat="1" x14ac:dyDescent="0.3"/>
    <row r="13" spans="1:9" s="13" customFormat="1" x14ac:dyDescent="0.3"/>
    <row r="14" spans="1:9" s="13" customFormat="1" x14ac:dyDescent="0.3"/>
    <row r="15" spans="1:9" s="13" customFormat="1" x14ac:dyDescent="0.3"/>
    <row r="16" spans="1:9" s="13" customFormat="1" x14ac:dyDescent="0.3"/>
    <row r="17" s="13" customFormat="1" x14ac:dyDescent="0.3"/>
    <row r="18" s="13" customFormat="1" x14ac:dyDescent="0.3"/>
    <row r="19" s="13" customFormat="1" x14ac:dyDescent="0.3"/>
    <row r="20" s="13" customFormat="1" x14ac:dyDescent="0.3"/>
    <row r="21" s="13" customFormat="1" x14ac:dyDescent="0.3"/>
    <row r="22" s="13" customFormat="1" x14ac:dyDescent="0.3"/>
    <row r="23" s="13" customFormat="1" x14ac:dyDescent="0.3"/>
    <row r="24" s="13" customFormat="1" x14ac:dyDescent="0.3"/>
    <row r="25" s="13" customFormat="1" x14ac:dyDescent="0.3"/>
    <row r="26" s="13" customFormat="1" x14ac:dyDescent="0.3"/>
    <row r="27" s="13" customFormat="1" x14ac:dyDescent="0.3"/>
    <row r="28" s="13" customFormat="1" x14ac:dyDescent="0.3"/>
    <row r="29" s="13" customFormat="1" x14ac:dyDescent="0.3"/>
    <row r="30" s="13" customFormat="1" x14ac:dyDescent="0.3"/>
    <row r="31" s="13" customFormat="1" x14ac:dyDescent="0.3"/>
    <row r="32" s="13" customFormat="1" x14ac:dyDescent="0.3"/>
    <row r="33" s="13" customFormat="1" x14ac:dyDescent="0.3"/>
    <row r="34" s="13" customFormat="1" x14ac:dyDescent="0.3"/>
    <row r="35" s="13" customFormat="1" x14ac:dyDescent="0.3"/>
    <row r="36" s="13" customFormat="1" x14ac:dyDescent="0.3"/>
    <row r="37" s="13" customFormat="1" x14ac:dyDescent="0.3"/>
    <row r="38" s="13" customFormat="1" x14ac:dyDescent="0.3"/>
    <row r="39" s="13" customFormat="1" x14ac:dyDescent="0.3"/>
    <row r="40" s="13" customFormat="1" x14ac:dyDescent="0.3"/>
    <row r="41" s="13" customFormat="1" x14ac:dyDescent="0.3"/>
    <row r="42" s="13" customFormat="1" x14ac:dyDescent="0.3"/>
    <row r="43" s="13" customFormat="1" x14ac:dyDescent="0.3"/>
    <row r="44" s="13" customFormat="1" x14ac:dyDescent="0.3"/>
    <row r="45" s="13" customFormat="1" x14ac:dyDescent="0.3"/>
    <row r="46" s="13" customFormat="1" x14ac:dyDescent="0.3"/>
    <row r="47" s="13" customFormat="1" x14ac:dyDescent="0.3"/>
    <row r="48" s="13" customFormat="1" x14ac:dyDescent="0.3"/>
    <row r="49" s="13" customFormat="1" x14ac:dyDescent="0.3"/>
    <row r="50" s="13" customFormat="1" x14ac:dyDescent="0.3"/>
    <row r="51" s="13" customFormat="1" x14ac:dyDescent="0.3"/>
    <row r="52" s="13" customFormat="1" x14ac:dyDescent="0.3"/>
    <row r="53" s="13" customFormat="1" x14ac:dyDescent="0.3"/>
    <row r="54" s="13" customFormat="1" x14ac:dyDescent="0.3"/>
    <row r="55" s="13" customFormat="1" x14ac:dyDescent="0.3"/>
    <row r="56" s="13" customFormat="1" x14ac:dyDescent="0.3"/>
    <row r="57" s="13" customFormat="1" x14ac:dyDescent="0.3"/>
    <row r="58" s="13" customFormat="1" x14ac:dyDescent="0.3"/>
    <row r="59" s="13" customFormat="1" x14ac:dyDescent="0.3"/>
    <row r="60" s="13" customFormat="1" x14ac:dyDescent="0.3"/>
    <row r="61" s="13" customFormat="1" x14ac:dyDescent="0.3"/>
    <row r="62" s="13" customFormat="1" x14ac:dyDescent="0.3"/>
    <row r="63" s="13" customFormat="1" x14ac:dyDescent="0.3"/>
    <row r="64" s="13" customFormat="1" x14ac:dyDescent="0.3"/>
    <row r="65" s="13" customFormat="1" x14ac:dyDescent="0.3"/>
    <row r="66" s="13" customFormat="1" x14ac:dyDescent="0.3"/>
    <row r="67" s="13" customFormat="1" x14ac:dyDescent="0.3"/>
    <row r="68" s="13" customFormat="1" x14ac:dyDescent="0.3"/>
    <row r="69" s="13" customFormat="1" x14ac:dyDescent="0.3"/>
    <row r="70" s="13" customFormat="1" x14ac:dyDescent="0.3"/>
    <row r="71" s="13" customFormat="1" x14ac:dyDescent="0.3"/>
    <row r="72" s="13" customFormat="1" x14ac:dyDescent="0.3"/>
    <row r="73" s="13" customFormat="1" x14ac:dyDescent="0.3"/>
    <row r="74" s="13" customFormat="1" x14ac:dyDescent="0.3"/>
    <row r="75" s="13" customFormat="1" x14ac:dyDescent="0.3"/>
    <row r="76" s="13" customFormat="1" x14ac:dyDescent="0.3"/>
    <row r="77" s="13" customFormat="1" x14ac:dyDescent="0.3"/>
    <row r="78" s="13" customFormat="1" x14ac:dyDescent="0.3"/>
    <row r="79" s="13" customFormat="1" x14ac:dyDescent="0.3"/>
    <row r="80" s="13" customFormat="1" x14ac:dyDescent="0.3"/>
    <row r="81" s="13" customFormat="1" x14ac:dyDescent="0.3"/>
    <row r="82" s="13" customFormat="1" x14ac:dyDescent="0.3"/>
    <row r="83" s="13" customFormat="1" x14ac:dyDescent="0.3"/>
    <row r="84" s="13" customFormat="1" x14ac:dyDescent="0.3"/>
    <row r="85" s="13" customFormat="1" x14ac:dyDescent="0.3"/>
    <row r="86" s="13" customFormat="1" x14ac:dyDescent="0.3"/>
    <row r="87" s="13" customFormat="1" x14ac:dyDescent="0.3"/>
    <row r="88" s="13" customFormat="1" x14ac:dyDescent="0.3"/>
    <row r="89" s="13" customFormat="1" x14ac:dyDescent="0.3"/>
    <row r="90" s="13" customFormat="1" x14ac:dyDescent="0.3"/>
    <row r="91" s="13" customFormat="1" x14ac:dyDescent="0.3"/>
    <row r="92" s="13" customFormat="1" x14ac:dyDescent="0.3"/>
    <row r="93" s="13" customFormat="1" x14ac:dyDescent="0.3"/>
    <row r="94" s="13" customFormat="1" x14ac:dyDescent="0.3"/>
    <row r="95" s="13" customFormat="1" x14ac:dyDescent="0.3"/>
    <row r="96" s="13" customFormat="1" x14ac:dyDescent="0.3"/>
    <row r="97" spans="7:7" s="13" customFormat="1" x14ac:dyDescent="0.3"/>
    <row r="98" spans="7:7" x14ac:dyDescent="0.3">
      <c r="G98" s="6"/>
    </row>
    <row r="99" spans="7:7" x14ac:dyDescent="0.3">
      <c r="G99" s="6"/>
    </row>
    <row r="100" spans="7:7" x14ac:dyDescent="0.3">
      <c r="G100" s="6"/>
    </row>
    <row r="101" spans="7:7" x14ac:dyDescent="0.3">
      <c r="G101" s="6"/>
    </row>
    <row r="102" spans="7:7" x14ac:dyDescent="0.3">
      <c r="G102" s="6"/>
    </row>
    <row r="103" spans="7:7" x14ac:dyDescent="0.3">
      <c r="G103" s="6"/>
    </row>
    <row r="104" spans="7:7" x14ac:dyDescent="0.3">
      <c r="G104" s="6"/>
    </row>
    <row r="105" spans="7:7" x14ac:dyDescent="0.3">
      <c r="G105" s="6"/>
    </row>
    <row r="106" spans="7:7" x14ac:dyDescent="0.3">
      <c r="G106" s="6"/>
    </row>
    <row r="107" spans="7:7" x14ac:dyDescent="0.3">
      <c r="G107" s="6"/>
    </row>
    <row r="108" spans="7:7" x14ac:dyDescent="0.3">
      <c r="G108" s="6"/>
    </row>
    <row r="109" spans="7:7" x14ac:dyDescent="0.3">
      <c r="G109" s="6"/>
    </row>
    <row r="110" spans="7:7" x14ac:dyDescent="0.3">
      <c r="G110" s="6"/>
    </row>
    <row r="111" spans="7:7" x14ac:dyDescent="0.3">
      <c r="G111" s="6"/>
    </row>
    <row r="112" spans="7:7" x14ac:dyDescent="0.3">
      <c r="G112" s="6"/>
    </row>
    <row r="113" spans="7:7" x14ac:dyDescent="0.3">
      <c r="G113" s="6"/>
    </row>
    <row r="114" spans="7:7" x14ac:dyDescent="0.3">
      <c r="G114" s="6"/>
    </row>
    <row r="115" spans="7:7" x14ac:dyDescent="0.3">
      <c r="G115" s="6"/>
    </row>
    <row r="116" spans="7:7" x14ac:dyDescent="0.3">
      <c r="G116" s="6"/>
    </row>
    <row r="117" spans="7:7" x14ac:dyDescent="0.3">
      <c r="G117" s="6"/>
    </row>
    <row r="118" spans="7:7" x14ac:dyDescent="0.3">
      <c r="G118" s="6"/>
    </row>
    <row r="119" spans="7:7" x14ac:dyDescent="0.3">
      <c r="G119" s="6"/>
    </row>
    <row r="120" spans="7:7" x14ac:dyDescent="0.3">
      <c r="G120" s="6"/>
    </row>
    <row r="121" spans="7:7" x14ac:dyDescent="0.3">
      <c r="G121" s="6"/>
    </row>
    <row r="122" spans="7:7" x14ac:dyDescent="0.3">
      <c r="G122" s="6"/>
    </row>
    <row r="123" spans="7:7" x14ac:dyDescent="0.3">
      <c r="G123" s="6"/>
    </row>
    <row r="124" spans="7:7" x14ac:dyDescent="0.3">
      <c r="G124" s="6"/>
    </row>
    <row r="125" spans="7:7" x14ac:dyDescent="0.3">
      <c r="G125" s="6"/>
    </row>
    <row r="126" spans="7:7" x14ac:dyDescent="0.3">
      <c r="G126" s="6"/>
    </row>
    <row r="127" spans="7:7" x14ac:dyDescent="0.3">
      <c r="G127" s="6"/>
    </row>
    <row r="128" spans="7:7" x14ac:dyDescent="0.3">
      <c r="G128" s="6"/>
    </row>
    <row r="129" spans="7:7" x14ac:dyDescent="0.3">
      <c r="G129" s="6"/>
    </row>
    <row r="130" spans="7:7" x14ac:dyDescent="0.3">
      <c r="G130" s="6"/>
    </row>
    <row r="131" spans="7:7" x14ac:dyDescent="0.3">
      <c r="G131" s="6"/>
    </row>
    <row r="132" spans="7:7" x14ac:dyDescent="0.3">
      <c r="G132" s="6"/>
    </row>
    <row r="133" spans="7:7" x14ac:dyDescent="0.3">
      <c r="G133" s="6"/>
    </row>
    <row r="134" spans="7:7" x14ac:dyDescent="0.3">
      <c r="G134" s="6"/>
    </row>
    <row r="135" spans="7:7" x14ac:dyDescent="0.3">
      <c r="G135" s="6"/>
    </row>
    <row r="136" spans="7:7" x14ac:dyDescent="0.3">
      <c r="G136" s="6"/>
    </row>
    <row r="137" spans="7:7" x14ac:dyDescent="0.3">
      <c r="G137" s="6"/>
    </row>
    <row r="138" spans="7:7" x14ac:dyDescent="0.3">
      <c r="G138" s="6"/>
    </row>
    <row r="139" spans="7:7" x14ac:dyDescent="0.3">
      <c r="G139" s="6"/>
    </row>
    <row r="140" spans="7:7" x14ac:dyDescent="0.3">
      <c r="G140" s="6"/>
    </row>
    <row r="141" spans="7:7" x14ac:dyDescent="0.3">
      <c r="G141" s="6"/>
    </row>
    <row r="142" spans="7:7" x14ac:dyDescent="0.3">
      <c r="G142" s="6"/>
    </row>
    <row r="143" spans="7:7" x14ac:dyDescent="0.3">
      <c r="G143" s="6"/>
    </row>
    <row r="144" spans="7:7" x14ac:dyDescent="0.3">
      <c r="G144" s="6"/>
    </row>
    <row r="145" spans="7:7" x14ac:dyDescent="0.3">
      <c r="G145" s="6"/>
    </row>
    <row r="146" spans="7:7" x14ac:dyDescent="0.3">
      <c r="G146" s="6"/>
    </row>
    <row r="147" spans="7:7" x14ac:dyDescent="0.3">
      <c r="G147" s="6"/>
    </row>
    <row r="148" spans="7:7" x14ac:dyDescent="0.3">
      <c r="G148" s="6"/>
    </row>
    <row r="149" spans="7:7" x14ac:dyDescent="0.3">
      <c r="G149" s="6"/>
    </row>
    <row r="150" spans="7:7" x14ac:dyDescent="0.3">
      <c r="G150" s="6"/>
    </row>
  </sheetData>
  <mergeCells count="3">
    <mergeCell ref="B11:F11"/>
    <mergeCell ref="B4:F4"/>
    <mergeCell ref="C2:F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topLeftCell="B1" zoomScaleNormal="100" zoomScaleSheetLayoutView="100" workbookViewId="0">
      <selection activeCell="B2" sqref="B2:G2"/>
    </sheetView>
  </sheetViews>
  <sheetFormatPr defaultColWidth="9.109375" defaultRowHeight="13.8" x14ac:dyDescent="0.3"/>
  <cols>
    <col min="1" max="17" width="16.6640625" style="1" customWidth="1"/>
    <col min="18" max="16384" width="9.109375" style="1"/>
  </cols>
  <sheetData>
    <row r="2" spans="1:17" s="6" customFormat="1" ht="74.25" customHeight="1" x14ac:dyDescent="0.3">
      <c r="B2" s="115" t="s">
        <v>104</v>
      </c>
      <c r="C2" s="115"/>
      <c r="D2" s="115"/>
      <c r="E2" s="115"/>
      <c r="F2" s="115"/>
      <c r="G2" s="115"/>
    </row>
    <row r="3" spans="1:17" s="6" customFormat="1" ht="15.6" x14ac:dyDescent="0.3">
      <c r="B3" s="54"/>
      <c r="C3" s="54"/>
      <c r="D3" s="54"/>
      <c r="E3" s="54"/>
      <c r="F3" s="54"/>
    </row>
    <row r="4" spans="1:17" ht="18" customHeight="1" x14ac:dyDescent="0.3">
      <c r="A4" s="112" t="s">
        <v>64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x14ac:dyDescent="0.3">
      <c r="A5" s="2"/>
      <c r="B5" s="2"/>
      <c r="C5" s="2"/>
      <c r="D5" s="2"/>
      <c r="E5" s="2"/>
      <c r="F5" s="2"/>
      <c r="G5" s="48" t="s">
        <v>27</v>
      </c>
    </row>
    <row r="6" spans="1:17" ht="24" customHeight="1" x14ac:dyDescent="0.3">
      <c r="A6" s="109" t="s">
        <v>32</v>
      </c>
      <c r="B6" s="110"/>
      <c r="C6" s="110"/>
      <c r="D6" s="110"/>
      <c r="E6" s="110"/>
      <c r="F6" s="111"/>
      <c r="G6" s="107" t="s">
        <v>63</v>
      </c>
      <c r="H6" s="109" t="s">
        <v>36</v>
      </c>
      <c r="I6" s="110"/>
      <c r="J6" s="111"/>
      <c r="K6" s="109" t="s">
        <v>39</v>
      </c>
      <c r="L6" s="110"/>
      <c r="M6" s="111"/>
      <c r="N6" s="52" t="s">
        <v>40</v>
      </c>
      <c r="O6" s="109" t="s">
        <v>43</v>
      </c>
      <c r="P6" s="111"/>
      <c r="Q6" s="107" t="s">
        <v>68</v>
      </c>
    </row>
    <row r="7" spans="1:17" ht="38.25" customHeight="1" x14ac:dyDescent="0.3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8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8"/>
    </row>
    <row r="8" spans="1:17" s="64" customFormat="1" ht="19.5" customHeight="1" x14ac:dyDescent="0.3">
      <c r="A8" s="91">
        <v>3593268.07</v>
      </c>
      <c r="B8" s="91">
        <v>7179768.6299999999</v>
      </c>
      <c r="C8" s="91">
        <v>31784537.420000002</v>
      </c>
      <c r="D8" s="91">
        <v>134193232.94</v>
      </c>
      <c r="E8" s="91">
        <v>10388888.310000001</v>
      </c>
      <c r="F8" s="91">
        <v>4059778.26</v>
      </c>
      <c r="G8" s="92">
        <f>SUM(A8:F8)</f>
        <v>191199473.63</v>
      </c>
      <c r="H8" s="91">
        <v>3511163.28</v>
      </c>
      <c r="I8" s="91">
        <v>11719589.130000001</v>
      </c>
      <c r="J8" s="91">
        <v>43649591.420000002</v>
      </c>
      <c r="K8" s="91">
        <v>12452171.26</v>
      </c>
      <c r="L8" s="91">
        <v>0</v>
      </c>
      <c r="M8" s="91">
        <v>0</v>
      </c>
      <c r="N8" s="91">
        <v>13700504.18</v>
      </c>
      <c r="O8" s="91">
        <v>0</v>
      </c>
      <c r="P8" s="91">
        <v>0</v>
      </c>
      <c r="Q8" s="92">
        <f>SUM(H8:P8)</f>
        <v>85033019.270000011</v>
      </c>
    </row>
    <row r="9" spans="1:17" x14ac:dyDescent="0.3">
      <c r="A9" s="40" t="s">
        <v>62</v>
      </c>
    </row>
    <row r="10" spans="1:17" x14ac:dyDescent="0.3">
      <c r="B10" s="17"/>
      <c r="C10" s="17"/>
      <c r="D10" s="17"/>
      <c r="E10" s="17"/>
      <c r="F10" s="17"/>
      <c r="G10" s="17"/>
    </row>
    <row r="11" spans="1:17" x14ac:dyDescent="0.3">
      <c r="A11" s="40" t="s">
        <v>10</v>
      </c>
    </row>
    <row r="12" spans="1:17" ht="42.75" customHeight="1" x14ac:dyDescent="0.3">
      <c r="A12" s="114" t="s">
        <v>65</v>
      </c>
      <c r="B12" s="114"/>
      <c r="C12" s="114"/>
      <c r="D12" s="114"/>
      <c r="E12" s="114"/>
      <c r="F12" s="114"/>
      <c r="G12" s="114"/>
      <c r="H12" s="61"/>
      <c r="I12" s="61"/>
      <c r="J12" s="61"/>
      <c r="K12" s="61"/>
      <c r="L12" s="61"/>
      <c r="M12" s="61"/>
      <c r="N12" s="61"/>
      <c r="O12" s="61"/>
      <c r="P12" s="61"/>
      <c r="Q12" s="61"/>
    </row>
  </sheetData>
  <mergeCells count="9">
    <mergeCell ref="B2:G2"/>
    <mergeCell ref="A6:F6"/>
    <mergeCell ref="G6:G7"/>
    <mergeCell ref="H6:J6"/>
    <mergeCell ref="Q6:Q7"/>
    <mergeCell ref="K6:M6"/>
    <mergeCell ref="O6:P6"/>
    <mergeCell ref="A4:Q4"/>
    <mergeCell ref="A12:G12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zoomScaleNormal="100" workbookViewId="0">
      <selection activeCell="A10" sqref="A10"/>
    </sheetView>
  </sheetViews>
  <sheetFormatPr defaultColWidth="9.109375" defaultRowHeight="13.8" x14ac:dyDescent="0.3"/>
  <cols>
    <col min="1" max="1" width="17.33203125" style="1" customWidth="1"/>
    <col min="2" max="3" width="16.6640625" style="1" customWidth="1"/>
    <col min="4" max="4" width="17.109375" style="1" customWidth="1"/>
    <col min="5" max="17" width="16.6640625" style="1" customWidth="1"/>
    <col min="18" max="16384" width="9.109375" style="1"/>
  </cols>
  <sheetData>
    <row r="2" spans="1:17" s="6" customFormat="1" ht="72.75" customHeight="1" x14ac:dyDescent="0.3">
      <c r="A2" s="39"/>
      <c r="B2" s="115" t="s">
        <v>104</v>
      </c>
      <c r="C2" s="115"/>
      <c r="D2" s="115"/>
      <c r="E2" s="115"/>
      <c r="F2" s="115"/>
      <c r="G2" s="115"/>
    </row>
    <row r="3" spans="1:17" s="6" customFormat="1" ht="15.6" x14ac:dyDescent="0.3">
      <c r="B3" s="51"/>
      <c r="C3" s="51"/>
      <c r="D3" s="51"/>
      <c r="E3" s="51"/>
      <c r="F3" s="51"/>
    </row>
    <row r="4" spans="1:17" ht="18.75" customHeight="1" x14ac:dyDescent="0.3">
      <c r="A4" s="112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x14ac:dyDescent="0.3">
      <c r="A5" s="2"/>
      <c r="B5" s="2"/>
      <c r="C5" s="2"/>
      <c r="D5" s="2"/>
      <c r="E5" s="2"/>
      <c r="F5" s="2"/>
      <c r="G5" s="48" t="s">
        <v>27</v>
      </c>
    </row>
    <row r="6" spans="1:17" ht="24" customHeight="1" x14ac:dyDescent="0.3">
      <c r="A6" s="109" t="s">
        <v>32</v>
      </c>
      <c r="B6" s="110"/>
      <c r="C6" s="110"/>
      <c r="D6" s="110"/>
      <c r="E6" s="110"/>
      <c r="F6" s="111"/>
      <c r="G6" s="107" t="s">
        <v>67</v>
      </c>
      <c r="H6" s="109" t="s">
        <v>36</v>
      </c>
      <c r="I6" s="110"/>
      <c r="J6" s="111"/>
      <c r="K6" s="109" t="s">
        <v>39</v>
      </c>
      <c r="L6" s="110"/>
      <c r="M6" s="111"/>
      <c r="N6" s="52" t="s">
        <v>40</v>
      </c>
      <c r="O6" s="109" t="s">
        <v>43</v>
      </c>
      <c r="P6" s="111"/>
      <c r="Q6" s="107" t="s">
        <v>69</v>
      </c>
    </row>
    <row r="7" spans="1:17" ht="37.65" customHeight="1" x14ac:dyDescent="0.3">
      <c r="A7" s="57" t="s">
        <v>44</v>
      </c>
      <c r="B7" s="57" t="s">
        <v>45</v>
      </c>
      <c r="C7" s="57" t="s">
        <v>46</v>
      </c>
      <c r="D7" s="57" t="s">
        <v>101</v>
      </c>
      <c r="E7" s="57" t="s">
        <v>48</v>
      </c>
      <c r="F7" s="57" t="s">
        <v>49</v>
      </c>
      <c r="G7" s="108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8"/>
    </row>
    <row r="8" spans="1:17" s="67" customFormat="1" ht="19.5" customHeight="1" x14ac:dyDescent="0.3">
      <c r="A8" s="65">
        <v>25009</v>
      </c>
      <c r="B8" s="65">
        <v>172948</v>
      </c>
      <c r="C8" s="65">
        <v>544753</v>
      </c>
      <c r="D8" s="65">
        <v>3194259</v>
      </c>
      <c r="E8" s="65">
        <v>118437</v>
      </c>
      <c r="F8" s="65">
        <v>107144</v>
      </c>
      <c r="G8" s="66">
        <f>SUM(A8:F8)</f>
        <v>4162550</v>
      </c>
      <c r="H8" s="65">
        <v>58749</v>
      </c>
      <c r="I8" s="65">
        <v>34124</v>
      </c>
      <c r="J8" s="65">
        <v>35202</v>
      </c>
      <c r="K8" s="65">
        <v>86766</v>
      </c>
      <c r="L8" s="94">
        <v>0</v>
      </c>
      <c r="M8" s="94">
        <v>0</v>
      </c>
      <c r="N8" s="65">
        <v>46435</v>
      </c>
      <c r="O8" s="94">
        <v>0</v>
      </c>
      <c r="P8" s="94">
        <v>0</v>
      </c>
      <c r="Q8" s="66">
        <f>SUM(H8:P8)</f>
        <v>261276</v>
      </c>
    </row>
    <row r="9" spans="1:17" x14ac:dyDescent="0.3">
      <c r="A9" s="40" t="s">
        <v>62</v>
      </c>
    </row>
    <row r="10" spans="1:17" x14ac:dyDescent="0.3">
      <c r="A10" s="93" t="s">
        <v>102</v>
      </c>
      <c r="B10" s="17"/>
      <c r="C10" s="17"/>
      <c r="D10" s="17"/>
      <c r="E10" s="17"/>
      <c r="F10" s="17"/>
      <c r="G10" s="17"/>
    </row>
    <row r="11" spans="1:17" x14ac:dyDescent="0.3">
      <c r="A11" s="40" t="s">
        <v>10</v>
      </c>
    </row>
    <row r="12" spans="1:17" ht="18.75" customHeight="1" x14ac:dyDescent="0.3">
      <c r="A12" s="114" t="s">
        <v>50</v>
      </c>
      <c r="B12" s="114"/>
      <c r="C12" s="114"/>
      <c r="D12" s="114"/>
      <c r="E12" s="114"/>
      <c r="F12" s="114"/>
      <c r="G12" s="114"/>
      <c r="H12" s="114"/>
      <c r="I12" s="114"/>
      <c r="J12" s="114"/>
    </row>
  </sheetData>
  <mergeCells count="9">
    <mergeCell ref="A12:J12"/>
    <mergeCell ref="A6:F6"/>
    <mergeCell ref="G6:G7"/>
    <mergeCell ref="B2:G2"/>
    <mergeCell ref="A4:Q4"/>
    <mergeCell ref="Q6:Q7"/>
    <mergeCell ref="H6:J6"/>
    <mergeCell ref="K6:M6"/>
    <mergeCell ref="O6:P6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zoomScaleNormal="100" workbookViewId="0">
      <selection activeCell="A5" sqref="A5"/>
    </sheetView>
  </sheetViews>
  <sheetFormatPr defaultColWidth="9.109375" defaultRowHeight="13.8" x14ac:dyDescent="0.3"/>
  <cols>
    <col min="1" max="3" width="16.6640625" style="1" customWidth="1"/>
    <col min="4" max="4" width="17.109375" style="1" customWidth="1"/>
    <col min="5" max="17" width="16.6640625" style="1" customWidth="1"/>
    <col min="18" max="16384" width="9.109375" style="1"/>
  </cols>
  <sheetData>
    <row r="2" spans="1:17" s="6" customFormat="1" ht="59.25" customHeight="1" x14ac:dyDescent="0.3">
      <c r="A2" s="39"/>
      <c r="B2" s="115" t="s">
        <v>104</v>
      </c>
      <c r="C2" s="115"/>
      <c r="D2" s="115"/>
      <c r="E2" s="115"/>
      <c r="F2" s="115"/>
      <c r="G2" s="115"/>
    </row>
    <row r="3" spans="1:17" s="6" customFormat="1" ht="15.6" x14ac:dyDescent="0.3">
      <c r="B3" s="51"/>
      <c r="C3" s="51"/>
      <c r="D3" s="51"/>
      <c r="E3" s="51"/>
      <c r="F3" s="51"/>
    </row>
    <row r="4" spans="1:17" ht="18" customHeight="1" x14ac:dyDescent="0.3">
      <c r="A4" s="112" t="s">
        <v>70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x14ac:dyDescent="0.3">
      <c r="A5" s="2"/>
      <c r="B5" s="2"/>
      <c r="C5" s="2"/>
      <c r="D5" s="2"/>
      <c r="E5" s="2"/>
      <c r="F5" s="2"/>
      <c r="G5" s="48"/>
    </row>
    <row r="6" spans="1:17" ht="24" customHeight="1" x14ac:dyDescent="0.3">
      <c r="A6" s="109" t="s">
        <v>32</v>
      </c>
      <c r="B6" s="110"/>
      <c r="C6" s="110"/>
      <c r="D6" s="110"/>
      <c r="E6" s="110"/>
      <c r="F6" s="111"/>
      <c r="G6" s="107" t="s">
        <v>71</v>
      </c>
      <c r="H6" s="109" t="s">
        <v>36</v>
      </c>
      <c r="I6" s="110"/>
      <c r="J6" s="111"/>
      <c r="K6" s="109" t="s">
        <v>39</v>
      </c>
      <c r="L6" s="110"/>
      <c r="M6" s="111"/>
      <c r="N6" s="52" t="s">
        <v>40</v>
      </c>
      <c r="O6" s="109" t="s">
        <v>43</v>
      </c>
      <c r="P6" s="111"/>
      <c r="Q6" s="107" t="s">
        <v>72</v>
      </c>
    </row>
    <row r="7" spans="1:17" ht="37.65" customHeight="1" x14ac:dyDescent="0.3">
      <c r="A7" s="57" t="s">
        <v>44</v>
      </c>
      <c r="B7" s="57" t="s">
        <v>45</v>
      </c>
      <c r="C7" s="57" t="s">
        <v>46</v>
      </c>
      <c r="D7" s="57" t="s">
        <v>101</v>
      </c>
      <c r="E7" s="57" t="s">
        <v>48</v>
      </c>
      <c r="F7" s="57" t="s">
        <v>49</v>
      </c>
      <c r="G7" s="108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8"/>
    </row>
    <row r="8" spans="1:17" s="67" customFormat="1" ht="19.5" customHeight="1" x14ac:dyDescent="0.3">
      <c r="A8" s="94">
        <v>17111</v>
      </c>
      <c r="B8" s="94">
        <v>132824</v>
      </c>
      <c r="C8" s="94">
        <v>248407</v>
      </c>
      <c r="D8" s="94">
        <v>3194259</v>
      </c>
      <c r="E8" s="94">
        <v>4254</v>
      </c>
      <c r="F8" s="94">
        <v>107006</v>
      </c>
      <c r="G8" s="95">
        <f>SUM(A8:F8)</f>
        <v>3703861</v>
      </c>
      <c r="H8" s="96">
        <v>0</v>
      </c>
      <c r="I8" s="96">
        <v>5614</v>
      </c>
      <c r="J8" s="96">
        <v>0</v>
      </c>
      <c r="K8" s="96">
        <v>35620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7">
        <f>SUM(H8:P8)</f>
        <v>41234</v>
      </c>
    </row>
    <row r="9" spans="1:17" x14ac:dyDescent="0.3">
      <c r="A9" s="40" t="s">
        <v>62</v>
      </c>
      <c r="B9" s="17"/>
      <c r="C9" s="17"/>
      <c r="D9" s="17"/>
      <c r="E9" s="17"/>
      <c r="F9" s="17"/>
      <c r="G9" s="17"/>
    </row>
    <row r="10" spans="1:17" x14ac:dyDescent="0.3">
      <c r="A10" s="4" t="s">
        <v>106</v>
      </c>
      <c r="B10" s="17"/>
      <c r="C10" s="17"/>
      <c r="D10" s="17"/>
      <c r="E10" s="17"/>
      <c r="F10" s="17"/>
      <c r="G10" s="17"/>
    </row>
    <row r="11" spans="1:17" x14ac:dyDescent="0.3">
      <c r="A11" s="40" t="s">
        <v>10</v>
      </c>
    </row>
    <row r="12" spans="1:17" ht="24.75" customHeight="1" x14ac:dyDescent="0.3">
      <c r="A12" s="114" t="s">
        <v>50</v>
      </c>
      <c r="B12" s="114"/>
      <c r="C12" s="114"/>
      <c r="D12" s="114"/>
      <c r="E12" s="114"/>
      <c r="F12" s="114"/>
      <c r="G12" s="114"/>
      <c r="H12" s="114"/>
      <c r="I12" s="114"/>
    </row>
  </sheetData>
  <mergeCells count="9">
    <mergeCell ref="A12:I12"/>
    <mergeCell ref="A6:F6"/>
    <mergeCell ref="G6:G7"/>
    <mergeCell ref="B2:G2"/>
    <mergeCell ref="A4:Q4"/>
    <mergeCell ref="H6:J6"/>
    <mergeCell ref="K6:M6"/>
    <mergeCell ref="O6:P6"/>
    <mergeCell ref="Q6:Q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showGridLines="0" zoomScaleNormal="100" workbookViewId="0"/>
  </sheetViews>
  <sheetFormatPr defaultColWidth="9.109375" defaultRowHeight="13.8" x14ac:dyDescent="0.3"/>
  <cols>
    <col min="1" max="1" width="17.33203125" style="1" customWidth="1"/>
    <col min="2" max="17" width="16.6640625" style="1" customWidth="1"/>
    <col min="18" max="16384" width="9.109375" style="1"/>
  </cols>
  <sheetData>
    <row r="2" spans="1:17" s="6" customFormat="1" ht="58.95" customHeight="1" x14ac:dyDescent="0.3">
      <c r="A2" s="39"/>
      <c r="B2" s="115" t="s">
        <v>104</v>
      </c>
      <c r="C2" s="115"/>
      <c r="D2" s="115"/>
      <c r="E2" s="115"/>
      <c r="F2" s="115"/>
      <c r="G2" s="115"/>
    </row>
    <row r="3" spans="1:17" s="6" customFormat="1" ht="15.6" x14ac:dyDescent="0.3">
      <c r="B3" s="51"/>
      <c r="C3" s="51"/>
      <c r="D3" s="51"/>
      <c r="E3" s="51"/>
      <c r="F3" s="51"/>
    </row>
    <row r="4" spans="1:17" ht="18" customHeight="1" x14ac:dyDescent="0.3">
      <c r="A4" s="112" t="s">
        <v>73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x14ac:dyDescent="0.3">
      <c r="A5" s="2"/>
      <c r="B5" s="2"/>
      <c r="C5" s="2"/>
      <c r="D5" s="2"/>
      <c r="E5" s="2"/>
      <c r="F5" s="2"/>
      <c r="G5" s="48" t="s">
        <v>27</v>
      </c>
    </row>
    <row r="6" spans="1:17" ht="24" customHeight="1" x14ac:dyDescent="0.3">
      <c r="A6" s="109" t="s">
        <v>32</v>
      </c>
      <c r="B6" s="110"/>
      <c r="C6" s="110"/>
      <c r="D6" s="110"/>
      <c r="E6" s="110"/>
      <c r="F6" s="111"/>
      <c r="G6" s="107" t="s">
        <v>74</v>
      </c>
      <c r="H6" s="109" t="s">
        <v>36</v>
      </c>
      <c r="I6" s="110"/>
      <c r="J6" s="111"/>
      <c r="K6" s="109" t="s">
        <v>39</v>
      </c>
      <c r="L6" s="110"/>
      <c r="M6" s="111"/>
      <c r="N6" s="52" t="s">
        <v>40</v>
      </c>
      <c r="O6" s="109" t="s">
        <v>43</v>
      </c>
      <c r="P6" s="111"/>
      <c r="Q6" s="107" t="s">
        <v>75</v>
      </c>
    </row>
    <row r="7" spans="1:17" ht="39" customHeight="1" x14ac:dyDescent="0.3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8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8"/>
    </row>
    <row r="8" spans="1:17" s="64" customFormat="1" ht="19.5" customHeight="1" x14ac:dyDescent="0.3">
      <c r="A8" s="62">
        <v>143.67899843832615</v>
      </c>
      <c r="B8" s="62">
        <v>41.514031003650231</v>
      </c>
      <c r="C8" s="62">
        <v>58.346695519462152</v>
      </c>
      <c r="D8" s="62">
        <v>42.010757185636187</v>
      </c>
      <c r="E8" s="62">
        <v>87.716577707647119</v>
      </c>
      <c r="F8" s="62">
        <v>37.890859587789336</v>
      </c>
      <c r="G8" s="63">
        <f>SUM(A8:F8)</f>
        <v>411.15791944251117</v>
      </c>
      <c r="H8" s="74">
        <v>59.765498676744919</v>
      </c>
      <c r="I8" s="62">
        <v>343.44124736895191</v>
      </c>
      <c r="J8" s="74">
        <v>1239.974757733703</v>
      </c>
      <c r="K8" s="62">
        <v>143.51440961070895</v>
      </c>
      <c r="L8" s="98">
        <v>0</v>
      </c>
      <c r="M8" s="98">
        <v>0</v>
      </c>
      <c r="N8" s="74">
        <v>295.04692970413691</v>
      </c>
      <c r="O8" s="98">
        <v>0</v>
      </c>
      <c r="P8" s="98">
        <v>0</v>
      </c>
      <c r="Q8" s="63">
        <f t="shared" ref="Q8" si="0">SUM(H8:P8)</f>
        <v>2081.7428430942459</v>
      </c>
    </row>
    <row r="9" spans="1:17" x14ac:dyDescent="0.3">
      <c r="A9" s="40" t="s">
        <v>62</v>
      </c>
    </row>
    <row r="10" spans="1:17" x14ac:dyDescent="0.3">
      <c r="B10" s="17"/>
      <c r="C10" s="17"/>
      <c r="D10" s="17"/>
      <c r="E10" s="17"/>
      <c r="F10" s="17"/>
      <c r="G10" s="17"/>
    </row>
    <row r="11" spans="1:17" x14ac:dyDescent="0.3">
      <c r="A11" s="40" t="s">
        <v>10</v>
      </c>
    </row>
    <row r="12" spans="1:17" ht="53.25" customHeight="1" x14ac:dyDescent="0.3">
      <c r="A12" s="114" t="s">
        <v>54</v>
      </c>
      <c r="B12" s="114"/>
      <c r="C12" s="114"/>
      <c r="D12" s="114"/>
      <c r="E12" s="114"/>
      <c r="F12" s="114"/>
      <c r="G12" s="114"/>
    </row>
    <row r="13" spans="1:17" ht="12.75" customHeight="1" x14ac:dyDescent="0.3"/>
  </sheetData>
  <mergeCells count="9">
    <mergeCell ref="A4:Q4"/>
    <mergeCell ref="A6:F6"/>
    <mergeCell ref="G6:G7"/>
    <mergeCell ref="B2:G2"/>
    <mergeCell ref="A12:G12"/>
    <mergeCell ref="H6:J6"/>
    <mergeCell ref="K6:M6"/>
    <mergeCell ref="O6:P6"/>
    <mergeCell ref="Q6:Q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showGridLines="0" zoomScaleNormal="100" zoomScaleSheetLayoutView="85" workbookViewId="0"/>
  </sheetViews>
  <sheetFormatPr defaultColWidth="9.109375" defaultRowHeight="13.8" x14ac:dyDescent="0.3"/>
  <cols>
    <col min="1" max="1" width="17.33203125" style="1" customWidth="1"/>
    <col min="2" max="17" width="16.6640625" style="1" customWidth="1"/>
    <col min="18" max="16384" width="9.109375" style="1"/>
  </cols>
  <sheetData>
    <row r="2" spans="1:17" s="6" customFormat="1" ht="58.95" customHeight="1" x14ac:dyDescent="0.3">
      <c r="A2" s="39"/>
      <c r="B2" s="115" t="s">
        <v>104</v>
      </c>
      <c r="C2" s="115"/>
      <c r="D2" s="115"/>
      <c r="E2" s="115"/>
      <c r="F2" s="115"/>
      <c r="G2" s="115"/>
    </row>
    <row r="3" spans="1:17" s="6" customFormat="1" ht="15.6" x14ac:dyDescent="0.3">
      <c r="B3" s="51"/>
      <c r="C3" s="51"/>
      <c r="D3" s="51"/>
      <c r="E3" s="51"/>
      <c r="F3" s="51"/>
    </row>
    <row r="4" spans="1:17" ht="18" customHeight="1" x14ac:dyDescent="0.3">
      <c r="A4" s="112" t="s">
        <v>92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</row>
    <row r="5" spans="1:17" x14ac:dyDescent="0.3">
      <c r="A5" s="2"/>
      <c r="B5" s="2"/>
      <c r="C5" s="2"/>
      <c r="D5" s="2"/>
      <c r="E5" s="2"/>
      <c r="F5" s="2"/>
      <c r="G5" s="48" t="s">
        <v>27</v>
      </c>
    </row>
    <row r="6" spans="1:17" ht="24" customHeight="1" x14ac:dyDescent="0.3">
      <c r="A6" s="109" t="s">
        <v>32</v>
      </c>
      <c r="B6" s="110"/>
      <c r="C6" s="110"/>
      <c r="D6" s="110"/>
      <c r="E6" s="110"/>
      <c r="F6" s="111"/>
      <c r="G6" s="107" t="s">
        <v>76</v>
      </c>
      <c r="H6" s="109" t="s">
        <v>36</v>
      </c>
      <c r="I6" s="110"/>
      <c r="J6" s="111"/>
      <c r="K6" s="109" t="s">
        <v>39</v>
      </c>
      <c r="L6" s="110"/>
      <c r="M6" s="111"/>
      <c r="N6" s="52" t="s">
        <v>40</v>
      </c>
      <c r="O6" s="109" t="s">
        <v>43</v>
      </c>
      <c r="P6" s="111"/>
      <c r="Q6" s="107" t="s">
        <v>77</v>
      </c>
    </row>
    <row r="7" spans="1:17" ht="39.75" customHeight="1" x14ac:dyDescent="0.3">
      <c r="A7" s="57" t="s">
        <v>44</v>
      </c>
      <c r="B7" s="57" t="s">
        <v>45</v>
      </c>
      <c r="C7" s="57" t="s">
        <v>46</v>
      </c>
      <c r="D7" s="57" t="s">
        <v>47</v>
      </c>
      <c r="E7" s="57" t="s">
        <v>48</v>
      </c>
      <c r="F7" s="57" t="s">
        <v>49</v>
      </c>
      <c r="G7" s="108"/>
      <c r="H7" s="58" t="s">
        <v>33</v>
      </c>
      <c r="I7" s="58" t="s">
        <v>34</v>
      </c>
      <c r="J7" s="58" t="s">
        <v>35</v>
      </c>
      <c r="K7" s="58" t="s">
        <v>37</v>
      </c>
      <c r="L7" s="58" t="s">
        <v>38</v>
      </c>
      <c r="M7" s="58" t="s">
        <v>52</v>
      </c>
      <c r="N7" s="58" t="s">
        <v>41</v>
      </c>
      <c r="O7" s="58" t="s">
        <v>42</v>
      </c>
      <c r="P7" s="58" t="s">
        <v>51</v>
      </c>
      <c r="Q7" s="108"/>
    </row>
    <row r="8" spans="1:17" s="64" customFormat="1" ht="19.5" customHeight="1" x14ac:dyDescent="0.3">
      <c r="A8" s="62">
        <v>2458491.34</v>
      </c>
      <c r="B8" s="62">
        <v>5514059.6500000004</v>
      </c>
      <c r="C8" s="62">
        <v>14493727.59</v>
      </c>
      <c r="D8" s="62">
        <v>134193232.94</v>
      </c>
      <c r="E8" s="62">
        <v>373146.32</v>
      </c>
      <c r="F8" s="62">
        <v>4054549.32</v>
      </c>
      <c r="G8" s="63">
        <f t="shared" ref="G8" si="0">SUM(A8:F8)</f>
        <v>161087207.15999997</v>
      </c>
      <c r="H8" s="62">
        <v>0</v>
      </c>
      <c r="I8" s="62">
        <v>1928079.16</v>
      </c>
      <c r="J8" s="62">
        <v>0</v>
      </c>
      <c r="K8" s="62">
        <v>5111983.2699999996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3">
        <f t="shared" ref="Q8" si="1">SUM(H8:P8)</f>
        <v>7040062.4299999997</v>
      </c>
    </row>
    <row r="9" spans="1:17" x14ac:dyDescent="0.3">
      <c r="A9" s="40" t="s">
        <v>62</v>
      </c>
    </row>
    <row r="10" spans="1:17" x14ac:dyDescent="0.3">
      <c r="B10" s="17"/>
      <c r="C10" s="17"/>
      <c r="D10" s="17"/>
      <c r="E10" s="17"/>
      <c r="F10" s="17"/>
      <c r="G10" s="17"/>
    </row>
    <row r="11" spans="1:17" x14ac:dyDescent="0.3">
      <c r="A11" s="40" t="s">
        <v>10</v>
      </c>
    </row>
    <row r="12" spans="1:17" ht="47.25" customHeight="1" x14ac:dyDescent="0.3">
      <c r="A12" s="114" t="s">
        <v>55</v>
      </c>
      <c r="B12" s="114"/>
      <c r="C12" s="114"/>
      <c r="D12" s="114"/>
      <c r="E12" s="114"/>
      <c r="F12" s="114"/>
      <c r="G12" s="114"/>
    </row>
  </sheetData>
  <mergeCells count="9">
    <mergeCell ref="A4:Q4"/>
    <mergeCell ref="B2:G2"/>
    <mergeCell ref="A6:F6"/>
    <mergeCell ref="G6:G7"/>
    <mergeCell ref="A12:G12"/>
    <mergeCell ref="H6:J6"/>
    <mergeCell ref="K6:M6"/>
    <mergeCell ref="O6:P6"/>
    <mergeCell ref="Q6:Q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88" orientation="landscape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zoomScaleNormal="100" workbookViewId="0">
      <selection activeCell="B8" sqref="B8"/>
    </sheetView>
  </sheetViews>
  <sheetFormatPr defaultColWidth="9.109375" defaultRowHeight="13.8" x14ac:dyDescent="0.3"/>
  <cols>
    <col min="1" max="1" width="21.6640625" style="1" customWidth="1"/>
    <col min="2" max="3" width="20.6640625" style="1" customWidth="1"/>
    <col min="4" max="4" width="8.88671875" style="1" customWidth="1"/>
    <col min="5" max="6" width="15.109375" style="1" hidden="1" customWidth="1"/>
    <col min="7" max="8" width="20.6640625" style="1" customWidth="1"/>
    <col min="9" max="16384" width="9.109375" style="1"/>
  </cols>
  <sheetData>
    <row r="2" spans="1:11" s="6" customFormat="1" ht="65.25" customHeight="1" x14ac:dyDescent="0.3">
      <c r="A2" s="39"/>
      <c r="B2" s="115" t="s">
        <v>104</v>
      </c>
      <c r="C2" s="115"/>
      <c r="D2" s="115"/>
      <c r="E2" s="115"/>
      <c r="F2" s="115"/>
      <c r="G2" s="115"/>
      <c r="H2" s="115"/>
    </row>
    <row r="3" spans="1:11" s="6" customFormat="1" x14ac:dyDescent="0.3">
      <c r="A3" s="5"/>
    </row>
    <row r="4" spans="1:11" ht="18" customHeight="1" x14ac:dyDescent="0.3">
      <c r="A4" s="118" t="s">
        <v>98</v>
      </c>
      <c r="B4" s="119"/>
      <c r="C4" s="119"/>
      <c r="D4" s="119"/>
      <c r="E4" s="119"/>
      <c r="F4" s="119"/>
      <c r="G4" s="119"/>
      <c r="H4" s="120"/>
      <c r="I4" s="6"/>
      <c r="J4" s="6"/>
      <c r="K4" s="6"/>
    </row>
    <row r="5" spans="1:11" ht="14.4" thickBot="1" x14ac:dyDescent="0.35">
      <c r="A5" s="2"/>
      <c r="B5" s="48" t="s">
        <v>27</v>
      </c>
      <c r="C5" s="2"/>
      <c r="G5" s="48" t="s">
        <v>27</v>
      </c>
      <c r="I5" s="6"/>
      <c r="J5" s="6"/>
      <c r="K5" s="6"/>
    </row>
    <row r="6" spans="1:11" ht="23.25" customHeight="1" x14ac:dyDescent="0.3">
      <c r="A6" s="116" t="s">
        <v>58</v>
      </c>
      <c r="B6" s="127" t="s">
        <v>99</v>
      </c>
      <c r="C6" s="125" t="s">
        <v>29</v>
      </c>
      <c r="D6" s="79"/>
      <c r="E6" s="110" t="s">
        <v>12</v>
      </c>
      <c r="F6" s="110"/>
      <c r="G6" s="116" t="s">
        <v>30</v>
      </c>
      <c r="H6" s="125" t="s">
        <v>31</v>
      </c>
    </row>
    <row r="7" spans="1:11" ht="25.5" customHeight="1" x14ac:dyDescent="0.3">
      <c r="A7" s="117"/>
      <c r="B7" s="128"/>
      <c r="C7" s="126"/>
      <c r="D7" s="79"/>
      <c r="E7" s="3" t="s">
        <v>13</v>
      </c>
      <c r="F7" s="84" t="s">
        <v>14</v>
      </c>
      <c r="G7" s="117"/>
      <c r="H7" s="126"/>
    </row>
    <row r="8" spans="1:11" ht="19.5" customHeight="1" thickBot="1" x14ac:dyDescent="0.35">
      <c r="A8" s="81">
        <f>'1. Receita Compulsória Líquida'!F7</f>
        <v>733564264.86999989</v>
      </c>
      <c r="B8" s="82">
        <f>'2.Custos Ed.Básica e Ed.Continu'!G8+'2.Custos Ed.Básica e Ed.Continu'!Q8</f>
        <v>276232492.89999998</v>
      </c>
      <c r="C8" s="83">
        <f>B8/A8</f>
        <v>0.37656209023343457</v>
      </c>
      <c r="D8" s="80"/>
      <c r="E8" s="78">
        <f>'6.Custo Grat_Ed.Bás. e Cont.'!G8</f>
        <v>161087207.15999997</v>
      </c>
      <c r="F8" s="85" t="e">
        <f>#REF!</f>
        <v>#REF!</v>
      </c>
      <c r="G8" s="81">
        <f>'6.Custo Grat_Ed.Bás. e Cont.'!G8+'6.Custo Grat_Ed.Bás. e Cont.'!Q8</f>
        <v>168127269.58999997</v>
      </c>
      <c r="H8" s="83">
        <f>G8/A8</f>
        <v>0.22919228435942826</v>
      </c>
    </row>
    <row r="9" spans="1:11" x14ac:dyDescent="0.3">
      <c r="A9" s="40" t="s">
        <v>23</v>
      </c>
      <c r="B9" s="40"/>
      <c r="D9" s="79"/>
      <c r="G9" s="40" t="s">
        <v>23</v>
      </c>
    </row>
    <row r="10" spans="1:11" s="4" customFormat="1" ht="12" x14ac:dyDescent="0.25">
      <c r="A10" s="77" t="s">
        <v>24</v>
      </c>
      <c r="B10" s="42"/>
      <c r="G10" s="123" t="s">
        <v>24</v>
      </c>
      <c r="H10" s="123"/>
      <c r="I10" s="123"/>
      <c r="J10" s="123"/>
    </row>
    <row r="11" spans="1:11" s="76" customFormat="1" ht="24.75" customHeight="1" x14ac:dyDescent="0.3">
      <c r="A11" s="122" t="s">
        <v>78</v>
      </c>
      <c r="B11" s="122"/>
      <c r="C11" s="122"/>
      <c r="D11" s="75"/>
      <c r="G11" s="124" t="s">
        <v>79</v>
      </c>
      <c r="H11" s="124"/>
      <c r="I11" s="124"/>
      <c r="J11" s="124"/>
    </row>
    <row r="12" spans="1:11" x14ac:dyDescent="0.3">
      <c r="C12" s="16"/>
      <c r="D12" s="16"/>
    </row>
    <row r="13" spans="1:11" x14ac:dyDescent="0.3">
      <c r="A13" s="41" t="s">
        <v>10</v>
      </c>
      <c r="B13" s="41"/>
    </row>
    <row r="14" spans="1:11" ht="33" customHeight="1" x14ac:dyDescent="0.3">
      <c r="A14" s="121" t="s">
        <v>53</v>
      </c>
      <c r="B14" s="121"/>
      <c r="C14" s="121"/>
      <c r="D14" s="121"/>
      <c r="E14" s="121"/>
      <c r="F14" s="121"/>
      <c r="G14" s="121"/>
      <c r="H14" s="121"/>
      <c r="I14" s="56"/>
    </row>
    <row r="16" spans="1:11" x14ac:dyDescent="0.3">
      <c r="B16" s="16"/>
    </row>
    <row r="17" spans="2:2" x14ac:dyDescent="0.3">
      <c r="B17" s="16"/>
    </row>
    <row r="18" spans="2:2" x14ac:dyDescent="0.3">
      <c r="B18" s="16"/>
    </row>
    <row r="19" spans="2:2" x14ac:dyDescent="0.3">
      <c r="B19" s="16"/>
    </row>
    <row r="20" spans="2:2" x14ac:dyDescent="0.3">
      <c r="B20" s="15"/>
    </row>
  </sheetData>
  <mergeCells count="12">
    <mergeCell ref="B2:H2"/>
    <mergeCell ref="B6:B7"/>
    <mergeCell ref="E6:F6"/>
    <mergeCell ref="G6:G7"/>
    <mergeCell ref="C6:C7"/>
    <mergeCell ref="A6:A7"/>
    <mergeCell ref="A4:H4"/>
    <mergeCell ref="A14:H14"/>
    <mergeCell ref="A11:C11"/>
    <mergeCell ref="G10:J10"/>
    <mergeCell ref="G11:J11"/>
    <mergeCell ref="H6:H7"/>
  </mergeCells>
  <printOptions horizontalCentered="1"/>
  <pageMargins left="0.19685039370078741" right="0.19685039370078741" top="0.19685039370078741" bottom="0.19685039370078741" header="0.19685039370078741" footer="0.15748031496062992"/>
  <pageSetup paperSize="9" scale="91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/>
  </sheetViews>
  <sheetFormatPr defaultColWidth="9.109375" defaultRowHeight="13.8" x14ac:dyDescent="0.3"/>
  <cols>
    <col min="1" max="1" width="2.44140625" style="1" customWidth="1"/>
    <col min="2" max="2" width="57.109375" style="1" customWidth="1"/>
    <col min="3" max="3" width="25.88671875" style="1" bestFit="1" customWidth="1"/>
    <col min="4" max="4" width="3.33203125" style="1" customWidth="1"/>
    <col min="5" max="5" width="16.88671875" style="1" bestFit="1" customWidth="1"/>
    <col min="6" max="6" width="15.88671875" style="1" customWidth="1"/>
    <col min="7" max="16384" width="9.109375" style="1"/>
  </cols>
  <sheetData>
    <row r="1" spans="1:8" ht="62.25" customHeight="1" x14ac:dyDescent="0.3"/>
    <row r="2" spans="1:8" s="6" customFormat="1" ht="71.25" customHeight="1" x14ac:dyDescent="0.3">
      <c r="A2" s="39"/>
      <c r="B2" s="115" t="s">
        <v>104</v>
      </c>
      <c r="C2" s="115"/>
      <c r="D2" s="39"/>
      <c r="E2" s="39"/>
      <c r="F2" s="39"/>
      <c r="G2" s="39"/>
      <c r="H2" s="39"/>
    </row>
    <row r="4" spans="1:8" ht="45" customHeight="1" x14ac:dyDescent="0.3">
      <c r="B4" s="129" t="s">
        <v>95</v>
      </c>
      <c r="C4" s="130"/>
    </row>
    <row r="5" spans="1:8" x14ac:dyDescent="0.3">
      <c r="B5" s="18"/>
      <c r="C5" s="19"/>
    </row>
    <row r="6" spans="1:8" x14ac:dyDescent="0.3">
      <c r="B6" s="20" t="s">
        <v>2</v>
      </c>
      <c r="C6" s="21" t="s">
        <v>105</v>
      </c>
    </row>
    <row r="7" spans="1:8" x14ac:dyDescent="0.3">
      <c r="B7" s="22" t="s">
        <v>3</v>
      </c>
      <c r="C7" s="49">
        <f>'1. Receita Compulsória Líquida'!B7</f>
        <v>964894434.66999996</v>
      </c>
    </row>
    <row r="8" spans="1:8" x14ac:dyDescent="0.3">
      <c r="B8" s="36" t="s">
        <v>80</v>
      </c>
      <c r="C8" s="23">
        <f>'1. Receita Compulsória Líquida'!C7</f>
        <v>91663675.209999993</v>
      </c>
    </row>
    <row r="9" spans="1:8" x14ac:dyDescent="0.3">
      <c r="B9" s="36" t="s">
        <v>81</v>
      </c>
      <c r="C9" s="23">
        <f>'1. Receita Compulsória Líquida'!E7</f>
        <v>139666494.59</v>
      </c>
    </row>
    <row r="10" spans="1:8" x14ac:dyDescent="0.3">
      <c r="B10" s="24" t="s">
        <v>4</v>
      </c>
      <c r="C10" s="50">
        <f>'1. Receita Compulsória Líquida'!F7</f>
        <v>733564264.86999989</v>
      </c>
    </row>
    <row r="11" spans="1:8" x14ac:dyDescent="0.3">
      <c r="B11" s="26"/>
      <c r="C11" s="23"/>
    </row>
    <row r="12" spans="1:8" x14ac:dyDescent="0.3">
      <c r="B12" s="27" t="s">
        <v>15</v>
      </c>
      <c r="C12" s="49">
        <f>C10*33.33%</f>
        <v>244496969.48117095</v>
      </c>
    </row>
    <row r="13" spans="1:8" x14ac:dyDescent="0.3">
      <c r="B13" s="33" t="s">
        <v>20</v>
      </c>
      <c r="C13" s="23">
        <v>0</v>
      </c>
    </row>
    <row r="14" spans="1:8" ht="15" x14ac:dyDescent="0.3">
      <c r="B14" s="33" t="s">
        <v>21</v>
      </c>
      <c r="C14" s="50">
        <f>C12-C13</f>
        <v>244496969.48117095</v>
      </c>
    </row>
    <row r="15" spans="1:8" x14ac:dyDescent="0.3">
      <c r="B15" s="26"/>
      <c r="C15" s="28"/>
    </row>
    <row r="16" spans="1:8" x14ac:dyDescent="0.3">
      <c r="B16" s="27" t="s">
        <v>18</v>
      </c>
      <c r="C16" s="49">
        <f>C14/2</f>
        <v>122248484.74058548</v>
      </c>
    </row>
    <row r="17" spans="2:6" x14ac:dyDescent="0.3">
      <c r="B17" s="33" t="s">
        <v>20</v>
      </c>
      <c r="C17" s="23">
        <v>0</v>
      </c>
    </row>
    <row r="18" spans="2:6" ht="15" x14ac:dyDescent="0.3">
      <c r="B18" s="33" t="s">
        <v>22</v>
      </c>
      <c r="C18" s="50">
        <f>C16-C17</f>
        <v>122248484.74058548</v>
      </c>
    </row>
    <row r="19" spans="2:6" x14ac:dyDescent="0.3">
      <c r="B19" s="33"/>
      <c r="C19" s="25"/>
    </row>
    <row r="20" spans="2:6" x14ac:dyDescent="0.3">
      <c r="B20" s="27" t="s">
        <v>5</v>
      </c>
      <c r="C20" s="28"/>
    </row>
    <row r="21" spans="2:6" x14ac:dyDescent="0.3">
      <c r="B21" s="29" t="s">
        <v>94</v>
      </c>
      <c r="C21" s="50">
        <f>'7. Tabela Resumo'!B8</f>
        <v>276232492.89999998</v>
      </c>
    </row>
    <row r="22" spans="2:6" x14ac:dyDescent="0.3">
      <c r="B22" s="29" t="s">
        <v>6</v>
      </c>
      <c r="C22" s="50">
        <f>'7. Tabela Resumo'!G8</f>
        <v>168127269.58999997</v>
      </c>
      <c r="E22" s="16"/>
      <c r="F22" s="15"/>
    </row>
    <row r="23" spans="2:6" x14ac:dyDescent="0.3">
      <c r="B23" s="30"/>
      <c r="C23" s="31"/>
      <c r="E23" s="15"/>
      <c r="F23" s="15"/>
    </row>
    <row r="24" spans="2:6" x14ac:dyDescent="0.3">
      <c r="B24" s="32" t="s">
        <v>16</v>
      </c>
      <c r="C24" s="86">
        <f>C21-C12</f>
        <v>31735523.418829024</v>
      </c>
    </row>
    <row r="25" spans="2:6" x14ac:dyDescent="0.3">
      <c r="B25" s="33" t="s">
        <v>17</v>
      </c>
      <c r="C25" s="87">
        <f>C21/C10</f>
        <v>0.37656209023343457</v>
      </c>
    </row>
    <row r="26" spans="2:6" x14ac:dyDescent="0.3">
      <c r="B26" s="32"/>
      <c r="C26" s="87"/>
    </row>
    <row r="27" spans="2:6" x14ac:dyDescent="0.3">
      <c r="B27" s="32" t="s">
        <v>7</v>
      </c>
      <c r="C27" s="86">
        <f>C22-C16</f>
        <v>45878784.849414498</v>
      </c>
    </row>
    <row r="28" spans="2:6" x14ac:dyDescent="0.3">
      <c r="B28" s="33" t="s">
        <v>8</v>
      </c>
      <c r="C28" s="87">
        <f>C22/C10</f>
        <v>0.22919228435942826</v>
      </c>
    </row>
    <row r="29" spans="2:6" x14ac:dyDescent="0.3">
      <c r="B29" s="34"/>
      <c r="C29" s="35"/>
    </row>
    <row r="30" spans="2:6" x14ac:dyDescent="0.3">
      <c r="B30" s="13"/>
      <c r="C30" s="13"/>
    </row>
    <row r="31" spans="2:6" x14ac:dyDescent="0.3">
      <c r="B31" s="38" t="s">
        <v>11</v>
      </c>
      <c r="C31" s="14"/>
      <c r="E31" s="17"/>
    </row>
    <row r="32" spans="2:6" ht="136.94999999999999" customHeight="1" x14ac:dyDescent="0.3">
      <c r="B32" s="131" t="s">
        <v>19</v>
      </c>
      <c r="C32" s="131"/>
    </row>
    <row r="33" spans="2:5" x14ac:dyDescent="0.3">
      <c r="B33" s="13"/>
      <c r="C33" s="14"/>
      <c r="E33" s="17"/>
    </row>
  </sheetData>
  <mergeCells count="3">
    <mergeCell ref="B2:C2"/>
    <mergeCell ref="B4:C4"/>
    <mergeCell ref="B32:C32"/>
  </mergeCells>
  <printOptions horizontalCentered="1"/>
  <pageMargins left="0.19685039370078741" right="0.19685039370078741" top="0.47244094488188981" bottom="0.35433070866141736" header="0.31496062992125984" footer="0.15748031496062992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4</vt:i4>
      </vt:variant>
    </vt:vector>
  </HeadingPairs>
  <TitlesOfParts>
    <vt:vector size="13" baseType="lpstr">
      <vt:lpstr>Relação de Tabelas</vt:lpstr>
      <vt:lpstr>1. Receita Compulsória Líquida</vt:lpstr>
      <vt:lpstr>2.Custos Ed.Básica e Ed.Continu</vt:lpstr>
      <vt:lpstr>3.Atend._Ed.Básica e Ed.Continu</vt:lpstr>
      <vt:lpstr>4.Atend.Grat._Ed.Bás. e Ed.Cont</vt:lpstr>
      <vt:lpstr>5.Custo Atend_Ed.Bás. e Ed.Cont</vt:lpstr>
      <vt:lpstr>6.Custo Grat_Ed.Bás. e Cont.</vt:lpstr>
      <vt:lpstr>7. Tabela Resumo</vt:lpstr>
      <vt:lpstr>Consolidação</vt:lpstr>
      <vt:lpstr>'1. Receita Compulsória Líquida'!Area_de_impressao</vt:lpstr>
      <vt:lpstr>'2.Custos Ed.Básica e Ed.Continu'!Area_de_impressao</vt:lpstr>
      <vt:lpstr>'3.Atend._Ed.Básica e Ed.Continu'!Area_de_impressao</vt:lpstr>
      <vt:lpstr>'Relação de Tabelas'!Area_de_impressao</vt:lpstr>
    </vt:vector>
  </TitlesOfParts>
  <Company>Instituto Euvaldo Lodi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</dc:creator>
  <cp:lastModifiedBy>Juliana Paura Tavares</cp:lastModifiedBy>
  <cp:lastPrinted>2016-04-06T13:34:48Z</cp:lastPrinted>
  <dcterms:created xsi:type="dcterms:W3CDTF">2014-12-05T17:57:57Z</dcterms:created>
  <dcterms:modified xsi:type="dcterms:W3CDTF">2019-01-16T14:22:15Z</dcterms:modified>
</cp:coreProperties>
</file>